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BKT\Desktop\"/>
    </mc:Choice>
  </mc:AlternateContent>
  <bookViews>
    <workbookView xWindow="0" yWindow="0" windowWidth="20490" windowHeight="7815" tabRatio="939" firstSheet="3" activeTab="4"/>
  </bookViews>
  <sheets>
    <sheet name="bil. ternakan" sheetId="1" r:id="rId1"/>
    <sheet name="pedaging" sheetId="27" r:id="rId2"/>
    <sheet name="tenusu" sheetId="2" r:id="rId3"/>
    <sheet name="kerbau" sheetId="3" r:id="rId4"/>
    <sheet name="kambing" sheetId="4" r:id="rId5"/>
    <sheet name="kambing tenusu" sheetId="28" r:id="rId6"/>
    <sheet name="bebiri " sheetId="50" r:id="rId7"/>
    <sheet name="babi" sheetId="6" r:id="rId8"/>
    <sheet name="ayam" sheetId="8" r:id="rId9"/>
    <sheet name="itik" sheetId="9" r:id="rId10"/>
    <sheet name="puyuh" sheetId="12" r:id="rId11"/>
    <sheet name="aneka" sheetId="11" r:id="rId12"/>
    <sheet name="pel. aneka haiwan" sheetId="10" r:id="rId13"/>
    <sheet name="angsa" sheetId="34" r:id="rId14"/>
    <sheet name="AYAM MUTIARA" sheetId="36" r:id="rId15"/>
    <sheet name="LANDAK" sheetId="37" r:id="rId16"/>
    <sheet name="AYAM PIRU" sheetId="38" r:id="rId17"/>
    <sheet name="OSTRICH" sheetId="39" r:id="rId18"/>
    <sheet name="AYAM KUANG" sheetId="40" r:id="rId19"/>
    <sheet name="MERAK" sheetId="41" r:id="rId20"/>
    <sheet name="WALIT" sheetId="44" r:id="rId21"/>
    <sheet name="semb. direkod" sheetId="13" r:id="rId22"/>
    <sheet name="semb.kerbau" sheetId="14" r:id="rId23"/>
    <sheet name="semb. lembu" sheetId="15" r:id="rId24"/>
    <sheet name="semb. kambing" sheetId="16" r:id="rId25"/>
    <sheet name="semb. bebiri" sheetId="17" r:id="rId26"/>
    <sheet name="mukim ruminan nw" sheetId="33" r:id="rId27"/>
    <sheet name="Mukim unggas (1)" sheetId="29" r:id="rId28"/>
    <sheet name="EDIT MUKIM RUMI" sheetId="31" state="hidden" r:id="rId29"/>
    <sheet name="mukim anika haiwan" sheetId="20" r:id="rId30"/>
    <sheet name="ringkasan saiz ayam" sheetId="21" r:id="rId31"/>
    <sheet name="bancian dan skv" sheetId="23" state="hidden" r:id="rId32"/>
    <sheet name="BANCI 20-21" sheetId="46" r:id="rId33"/>
    <sheet name="BANCI SKV" sheetId="70" r:id="rId34"/>
    <sheet name="kategori" sheetId="24" r:id="rId35"/>
    <sheet name="kategori ikut komoditi" sheetId="25" r:id="rId36"/>
    <sheet name="pen dan ternkn" sheetId="26" r:id="rId37"/>
  </sheets>
  <definedNames>
    <definedName name="_xlnm.Print_Area" localSheetId="36">'pen dan ternkn'!$A$1:$Q$50</definedName>
  </definedNames>
  <calcPr calcId="162913"/>
</workbook>
</file>

<file path=xl/calcChain.xml><?xml version="1.0" encoding="utf-8"?>
<calcChain xmlns="http://schemas.openxmlformats.org/spreadsheetml/2006/main">
  <c r="L170" i="24" l="1"/>
  <c r="M170" i="24"/>
  <c r="O9" i="11" l="1"/>
  <c r="S15" i="27"/>
  <c r="F22" i="6" l="1"/>
  <c r="H13" i="27" l="1"/>
  <c r="F61" i="46" l="1"/>
  <c r="E61" i="46"/>
  <c r="G60" i="46"/>
  <c r="H60" i="46" s="1"/>
  <c r="G59" i="46"/>
  <c r="H59" i="46" s="1"/>
  <c r="G58" i="46"/>
  <c r="H58" i="46" s="1"/>
  <c r="G57" i="46"/>
  <c r="H57" i="46" s="1"/>
  <c r="G56" i="46"/>
  <c r="H56" i="46" s="1"/>
  <c r="G55" i="46"/>
  <c r="H55" i="46" s="1"/>
  <c r="G54" i="46"/>
  <c r="H54" i="46" s="1"/>
  <c r="H61" i="46" l="1"/>
  <c r="G61" i="46"/>
  <c r="J9" i="36"/>
  <c r="I25" i="70" l="1"/>
  <c r="H25" i="70"/>
  <c r="F25" i="70"/>
  <c r="E25" i="70"/>
  <c r="C25" i="70"/>
  <c r="B25" i="70"/>
  <c r="J24" i="70"/>
  <c r="G24" i="70"/>
  <c r="D24" i="70"/>
  <c r="J23" i="70"/>
  <c r="G23" i="70"/>
  <c r="D23" i="70"/>
  <c r="J22" i="70"/>
  <c r="G22" i="70"/>
  <c r="D22" i="70"/>
  <c r="J21" i="70"/>
  <c r="G21" i="70"/>
  <c r="D21" i="70"/>
  <c r="J20" i="70"/>
  <c r="G20" i="70"/>
  <c r="D20" i="70"/>
  <c r="J19" i="70"/>
  <c r="G19" i="70"/>
  <c r="D19" i="70"/>
  <c r="J18" i="70"/>
  <c r="G18" i="70"/>
  <c r="D18" i="70"/>
  <c r="I13" i="70"/>
  <c r="H13" i="70"/>
  <c r="F13" i="70"/>
  <c r="E13" i="70"/>
  <c r="D13" i="70"/>
  <c r="C13" i="70"/>
  <c r="B13" i="70"/>
  <c r="J12" i="70"/>
  <c r="G12" i="70"/>
  <c r="J11" i="70"/>
  <c r="G11" i="70"/>
  <c r="J10" i="70"/>
  <c r="G10" i="70"/>
  <c r="J9" i="70"/>
  <c r="G9" i="70"/>
  <c r="J8" i="70"/>
  <c r="G8" i="70"/>
  <c r="J7" i="70"/>
  <c r="G7" i="70"/>
  <c r="G13" i="70" s="1"/>
  <c r="J6" i="70"/>
  <c r="G6" i="70"/>
  <c r="J13" i="70" l="1"/>
  <c r="J25" i="70"/>
  <c r="D25" i="70"/>
  <c r="G25" i="70"/>
  <c r="P27" i="26"/>
  <c r="N14" i="50" l="1"/>
  <c r="R13" i="10" l="1"/>
  <c r="E9" i="25" l="1"/>
  <c r="E8" i="25"/>
  <c r="D17" i="25"/>
  <c r="K37" i="21" l="1"/>
  <c r="J37" i="21"/>
  <c r="P46" i="21"/>
  <c r="Q46" i="21"/>
  <c r="P47" i="21"/>
  <c r="Q47" i="21"/>
  <c r="P48" i="21"/>
  <c r="Q48" i="21"/>
  <c r="P49" i="21"/>
  <c r="Q49" i="21"/>
  <c r="P50" i="21"/>
  <c r="Q50" i="21"/>
  <c r="P51" i="21"/>
  <c r="Q51" i="21"/>
  <c r="P52" i="21"/>
  <c r="Q52" i="21"/>
  <c r="P53" i="21"/>
  <c r="Q53" i="21"/>
  <c r="P54" i="21"/>
  <c r="Q54" i="21"/>
  <c r="P55" i="21"/>
  <c r="Q55" i="21"/>
  <c r="P56" i="21"/>
  <c r="Q56" i="21"/>
  <c r="P57" i="21"/>
  <c r="Q57" i="21"/>
  <c r="P58" i="21"/>
  <c r="Q58" i="21"/>
  <c r="P59" i="21"/>
  <c r="Q59" i="21"/>
  <c r="P60" i="21"/>
  <c r="Q60" i="21"/>
  <c r="P61" i="21"/>
  <c r="Q61" i="21"/>
  <c r="P62" i="21"/>
  <c r="Q62" i="21"/>
  <c r="P63" i="21"/>
  <c r="Q63" i="21"/>
  <c r="P64" i="21"/>
  <c r="Q64" i="21"/>
  <c r="P65" i="21"/>
  <c r="Q65" i="21"/>
  <c r="P66" i="21"/>
  <c r="Q66" i="21"/>
  <c r="P67" i="21"/>
  <c r="Q67" i="21"/>
  <c r="P68" i="21"/>
  <c r="Q68" i="21"/>
  <c r="P69" i="21"/>
  <c r="Q69" i="21"/>
  <c r="P70" i="21"/>
  <c r="Q70" i="21"/>
  <c r="P71" i="21"/>
  <c r="Q71" i="21"/>
  <c r="P72" i="21"/>
  <c r="Q72" i="21"/>
  <c r="P73" i="21"/>
  <c r="Q73" i="21"/>
  <c r="P74" i="21"/>
  <c r="Q74" i="21"/>
  <c r="Q45" i="21"/>
  <c r="P45" i="21"/>
  <c r="O11" i="11" l="1"/>
  <c r="N14" i="4" l="1"/>
  <c r="G184" i="24"/>
  <c r="F184" i="24"/>
  <c r="E184" i="24"/>
  <c r="D184" i="24"/>
  <c r="C184" i="24"/>
  <c r="B184" i="24"/>
  <c r="I183" i="24"/>
  <c r="H183" i="24"/>
  <c r="I182" i="24"/>
  <c r="H182" i="24"/>
  <c r="I181" i="24"/>
  <c r="H181" i="24"/>
  <c r="I180" i="24"/>
  <c r="H180" i="24"/>
  <c r="I179" i="24"/>
  <c r="H179" i="24"/>
  <c r="I177" i="24"/>
  <c r="H177" i="24"/>
  <c r="O170" i="24"/>
  <c r="N170" i="24"/>
  <c r="K170" i="24"/>
  <c r="J170" i="24"/>
  <c r="G170" i="24"/>
  <c r="F170" i="24"/>
  <c r="E170" i="24"/>
  <c r="D170" i="24"/>
  <c r="C170" i="24"/>
  <c r="B170" i="24"/>
  <c r="Q169" i="24"/>
  <c r="P169" i="24"/>
  <c r="I169" i="24"/>
  <c r="H169" i="24"/>
  <c r="Q168" i="24"/>
  <c r="P168" i="24"/>
  <c r="I168" i="24"/>
  <c r="H168" i="24"/>
  <c r="Q167" i="24"/>
  <c r="P167" i="24"/>
  <c r="I167" i="24"/>
  <c r="H167" i="24"/>
  <c r="Q166" i="24"/>
  <c r="P166" i="24"/>
  <c r="I166" i="24"/>
  <c r="H166" i="24"/>
  <c r="Q165" i="24"/>
  <c r="P165" i="24"/>
  <c r="I165" i="24"/>
  <c r="H165" i="24"/>
  <c r="Q164" i="24"/>
  <c r="P164" i="24"/>
  <c r="I164" i="24"/>
  <c r="H164" i="24"/>
  <c r="Q163" i="24"/>
  <c r="Q170" i="24" s="1"/>
  <c r="P163" i="24"/>
  <c r="I163" i="24"/>
  <c r="H163" i="24"/>
  <c r="H184" i="24" l="1"/>
  <c r="I184" i="24"/>
  <c r="P170" i="24"/>
  <c r="I170" i="24"/>
  <c r="H170" i="24"/>
  <c r="J11" i="11"/>
  <c r="O12" i="11"/>
  <c r="E12" i="11"/>
  <c r="J12" i="11"/>
  <c r="O10" i="11" l="1"/>
  <c r="K10" i="50" l="1"/>
  <c r="L10" i="50"/>
  <c r="J10" i="50"/>
  <c r="I12" i="50"/>
  <c r="L12" i="50"/>
  <c r="K12" i="50"/>
  <c r="J12" i="50"/>
  <c r="E12" i="50"/>
  <c r="M12" i="28"/>
  <c r="I12" i="28"/>
  <c r="E12" i="28"/>
  <c r="Q9" i="2"/>
  <c r="P9" i="2"/>
  <c r="R9" i="2" s="1"/>
  <c r="O9" i="2"/>
  <c r="M12" i="50" l="1"/>
  <c r="M10" i="50"/>
  <c r="I12" i="4"/>
  <c r="L12" i="4"/>
  <c r="K12" i="4"/>
  <c r="J12" i="4"/>
  <c r="M12" i="4" s="1"/>
  <c r="E12" i="4"/>
  <c r="H13" i="3"/>
  <c r="Q13" i="3"/>
  <c r="P13" i="3"/>
  <c r="R13" i="3" s="1"/>
  <c r="S16" i="2"/>
  <c r="Q14" i="2"/>
  <c r="R14" i="2" s="1"/>
  <c r="P14" i="2"/>
  <c r="O14" i="2"/>
  <c r="Q12" i="27"/>
  <c r="P12" i="27"/>
  <c r="R12" i="27" s="1"/>
  <c r="O12" i="27"/>
  <c r="Q11" i="27" l="1"/>
  <c r="P11" i="27"/>
  <c r="H11" i="27"/>
  <c r="O11" i="27"/>
  <c r="Q13" i="27"/>
  <c r="P13" i="27"/>
  <c r="R11" i="27" l="1"/>
  <c r="R13" i="27"/>
  <c r="E12" i="1"/>
  <c r="E13" i="1" l="1"/>
  <c r="L8" i="50"/>
  <c r="K8" i="50"/>
  <c r="J8" i="50"/>
  <c r="E8" i="50"/>
  <c r="I8" i="50"/>
  <c r="I8" i="28"/>
  <c r="M8" i="4"/>
  <c r="L8" i="4"/>
  <c r="K8" i="4"/>
  <c r="J8" i="4"/>
  <c r="I8" i="4"/>
  <c r="E8" i="4"/>
  <c r="E8" i="1"/>
  <c r="E11" i="1"/>
  <c r="J7" i="11"/>
  <c r="O7" i="11"/>
  <c r="M8" i="50" l="1"/>
  <c r="Q9" i="3"/>
  <c r="P9" i="3"/>
  <c r="R9" i="3" s="1"/>
  <c r="H9" i="3"/>
  <c r="Q10" i="2"/>
  <c r="P10" i="2"/>
  <c r="R10" i="2" s="1"/>
  <c r="O10" i="2"/>
  <c r="Q9" i="27"/>
  <c r="P9" i="27"/>
  <c r="O9" i="27"/>
  <c r="R9" i="27" l="1"/>
  <c r="M10" i="28"/>
  <c r="I10" i="28"/>
  <c r="E10" i="28"/>
  <c r="L13" i="28"/>
  <c r="K13" i="28"/>
  <c r="J13" i="28"/>
  <c r="M13" i="28" s="1"/>
  <c r="I13" i="28"/>
  <c r="E13" i="28"/>
  <c r="M11" i="28"/>
  <c r="I11" i="28"/>
  <c r="E11" i="28"/>
  <c r="L7" i="28"/>
  <c r="K7" i="28"/>
  <c r="M7" i="28" s="1"/>
  <c r="J7" i="28"/>
  <c r="I7" i="28"/>
  <c r="E7" i="28"/>
  <c r="AK78" i="20" l="1"/>
  <c r="AJ78" i="20"/>
  <c r="J10" i="11"/>
  <c r="K13" i="10"/>
  <c r="J13" i="10"/>
  <c r="J9" i="11" l="1"/>
  <c r="E9" i="11"/>
  <c r="J8" i="11"/>
  <c r="M13" i="11"/>
  <c r="N13" i="11"/>
  <c r="L13" i="11"/>
  <c r="J6" i="11"/>
  <c r="E6" i="11"/>
  <c r="O6" i="11"/>
  <c r="O13" i="11" s="1"/>
  <c r="O8" i="11"/>
  <c r="I8" i="12"/>
  <c r="I9" i="12"/>
  <c r="I10" i="12"/>
  <c r="I11" i="12"/>
  <c r="I12" i="12"/>
  <c r="I13" i="12"/>
  <c r="H8" i="12"/>
  <c r="H9" i="12"/>
  <c r="H10" i="12"/>
  <c r="H11" i="12"/>
  <c r="H12" i="12"/>
  <c r="H13" i="12"/>
  <c r="I7" i="12"/>
  <c r="H7" i="12"/>
  <c r="I7" i="9"/>
  <c r="I8" i="9"/>
  <c r="I9" i="9"/>
  <c r="I10" i="9"/>
  <c r="I11" i="9"/>
  <c r="I12" i="9"/>
  <c r="H7" i="9"/>
  <c r="H8" i="9"/>
  <c r="H9" i="9"/>
  <c r="H10" i="9"/>
  <c r="H11" i="9"/>
  <c r="H12" i="9"/>
  <c r="I6" i="9"/>
  <c r="H6" i="9"/>
  <c r="K7" i="8"/>
  <c r="K8" i="8"/>
  <c r="K9" i="8"/>
  <c r="K10" i="8"/>
  <c r="K11" i="8"/>
  <c r="K12" i="8"/>
  <c r="J7" i="8"/>
  <c r="J8" i="8"/>
  <c r="J9" i="8"/>
  <c r="J10" i="8"/>
  <c r="J11" i="8"/>
  <c r="J12" i="8"/>
  <c r="J6" i="8"/>
  <c r="K6" i="8"/>
  <c r="L7" i="50" l="1"/>
  <c r="K7" i="50"/>
  <c r="J7" i="50"/>
  <c r="M7" i="50" s="1"/>
  <c r="E7" i="50"/>
  <c r="I7" i="50"/>
  <c r="L11" i="50"/>
  <c r="M11" i="50" s="1"/>
  <c r="K11" i="50"/>
  <c r="J11" i="50"/>
  <c r="I11" i="50"/>
  <c r="E11" i="50"/>
  <c r="L11" i="4"/>
  <c r="K11" i="4"/>
  <c r="J11" i="4"/>
  <c r="M11" i="4" s="1"/>
  <c r="I11" i="4"/>
  <c r="E11" i="4"/>
  <c r="Q12" i="3"/>
  <c r="P12" i="3"/>
  <c r="R12" i="3" s="1"/>
  <c r="H12" i="3"/>
  <c r="Q13" i="2"/>
  <c r="R13" i="2" s="1"/>
  <c r="P13" i="2"/>
  <c r="O13" i="2"/>
  <c r="O44" i="26" l="1"/>
  <c r="N44" i="26"/>
  <c r="M44" i="26"/>
  <c r="L44" i="26"/>
  <c r="K44" i="26"/>
  <c r="J44" i="26"/>
  <c r="I44" i="26"/>
  <c r="H44" i="26"/>
  <c r="G44" i="26"/>
  <c r="F44" i="26"/>
  <c r="E44" i="26"/>
  <c r="D44" i="26"/>
  <c r="C44" i="26"/>
  <c r="B44" i="26"/>
  <c r="Q43" i="26"/>
  <c r="P43" i="26"/>
  <c r="Q42" i="26"/>
  <c r="P42" i="26"/>
  <c r="Q41" i="26"/>
  <c r="P41" i="26"/>
  <c r="Q40" i="26"/>
  <c r="P40" i="26"/>
  <c r="Q39" i="26"/>
  <c r="P39" i="26"/>
  <c r="Q38" i="26"/>
  <c r="P38" i="26"/>
  <c r="Q37" i="26"/>
  <c r="P37" i="26"/>
  <c r="Q36" i="26"/>
  <c r="P36" i="26"/>
  <c r="Q35" i="26"/>
  <c r="P35" i="26"/>
  <c r="Q34" i="26"/>
  <c r="P34" i="26"/>
  <c r="Q33" i="26"/>
  <c r="P33" i="26"/>
  <c r="Q32" i="26"/>
  <c r="P32" i="26"/>
  <c r="Q31" i="26"/>
  <c r="P31" i="26"/>
  <c r="Q30" i="26"/>
  <c r="P30" i="26"/>
  <c r="Q29" i="26"/>
  <c r="P29" i="26"/>
  <c r="P28" i="26"/>
  <c r="Q27" i="26"/>
  <c r="Q26" i="26"/>
  <c r="P26" i="26"/>
  <c r="Q25" i="26"/>
  <c r="P25" i="26"/>
  <c r="Q24" i="26"/>
  <c r="P24" i="26"/>
  <c r="Q23" i="26"/>
  <c r="P23" i="26"/>
  <c r="Q22" i="26"/>
  <c r="P22" i="26"/>
  <c r="Q21" i="26"/>
  <c r="P21" i="26"/>
  <c r="Q20" i="26"/>
  <c r="P20" i="26"/>
  <c r="Q19" i="26"/>
  <c r="P19" i="26"/>
  <c r="Q18" i="26"/>
  <c r="P18" i="26"/>
  <c r="Q17" i="26"/>
  <c r="P17" i="26"/>
  <c r="Q16" i="26"/>
  <c r="P16" i="26"/>
  <c r="Q15" i="26"/>
  <c r="P15" i="26"/>
  <c r="Q14" i="26"/>
  <c r="P14" i="26"/>
  <c r="Q13" i="26"/>
  <c r="P13" i="26"/>
  <c r="Q12" i="26"/>
  <c r="P12" i="26"/>
  <c r="Q11" i="26"/>
  <c r="P11" i="26"/>
  <c r="Q10" i="26"/>
  <c r="P10" i="26"/>
  <c r="Q9" i="26"/>
  <c r="P9" i="26"/>
  <c r="Q8" i="26"/>
  <c r="P8" i="26"/>
  <c r="Q7" i="26"/>
  <c r="P7" i="26"/>
  <c r="Q6" i="26"/>
  <c r="P6" i="26"/>
  <c r="G130" i="24"/>
  <c r="F130" i="24"/>
  <c r="E130" i="24"/>
  <c r="D130" i="24"/>
  <c r="C130" i="24"/>
  <c r="B130" i="24"/>
  <c r="I129" i="24"/>
  <c r="H129" i="24"/>
  <c r="I128" i="24"/>
  <c r="H128" i="24"/>
  <c r="I127" i="24"/>
  <c r="H127" i="24"/>
  <c r="I126" i="24"/>
  <c r="H126" i="24"/>
  <c r="I125" i="24"/>
  <c r="H125" i="24"/>
  <c r="I123" i="24"/>
  <c r="H123" i="24"/>
  <c r="O116" i="24"/>
  <c r="N116" i="24"/>
  <c r="K116" i="24"/>
  <c r="J116" i="24"/>
  <c r="G116" i="24"/>
  <c r="F116" i="24"/>
  <c r="E116" i="24"/>
  <c r="D116" i="24"/>
  <c r="C116" i="24"/>
  <c r="B116" i="24"/>
  <c r="Q115" i="24"/>
  <c r="P115" i="24"/>
  <c r="I115" i="24"/>
  <c r="H115" i="24"/>
  <c r="Q114" i="24"/>
  <c r="P114" i="24"/>
  <c r="I114" i="24"/>
  <c r="H114" i="24"/>
  <c r="Q113" i="24"/>
  <c r="P113" i="24"/>
  <c r="I113" i="24"/>
  <c r="H113" i="24"/>
  <c r="Q112" i="24"/>
  <c r="P112" i="24"/>
  <c r="I112" i="24"/>
  <c r="H112" i="24"/>
  <c r="Q111" i="24"/>
  <c r="P111" i="24"/>
  <c r="I111" i="24"/>
  <c r="H111" i="24"/>
  <c r="Q110" i="24"/>
  <c r="P110" i="24"/>
  <c r="I110" i="24"/>
  <c r="H110" i="24"/>
  <c r="Q109" i="24"/>
  <c r="Q116" i="24" s="1"/>
  <c r="P109" i="24"/>
  <c r="I109" i="24"/>
  <c r="I116" i="24" s="1"/>
  <c r="H109" i="24"/>
  <c r="H116" i="24" s="1"/>
  <c r="G79" i="24"/>
  <c r="F79" i="24"/>
  <c r="E18" i="25" s="1"/>
  <c r="E79" i="24"/>
  <c r="D79" i="24"/>
  <c r="D18" i="25" s="1"/>
  <c r="C79" i="24"/>
  <c r="B79" i="24"/>
  <c r="C18" i="25" s="1"/>
  <c r="I78" i="24"/>
  <c r="H78" i="24"/>
  <c r="I77" i="24"/>
  <c r="H77" i="24"/>
  <c r="I76" i="24"/>
  <c r="H76" i="24"/>
  <c r="I75" i="24"/>
  <c r="H75" i="24"/>
  <c r="I74" i="24"/>
  <c r="H74" i="24"/>
  <c r="O66" i="24"/>
  <c r="N66" i="24"/>
  <c r="E17" i="25" s="1"/>
  <c r="K66" i="24"/>
  <c r="J66" i="24"/>
  <c r="C17" i="25" s="1"/>
  <c r="G66" i="24"/>
  <c r="F66" i="24"/>
  <c r="E16" i="25" s="1"/>
  <c r="E66" i="24"/>
  <c r="D66" i="24"/>
  <c r="D16" i="25" s="1"/>
  <c r="C66" i="24"/>
  <c r="B66" i="24"/>
  <c r="C16" i="25" s="1"/>
  <c r="Q65" i="24"/>
  <c r="P65" i="24"/>
  <c r="I65" i="24"/>
  <c r="H65" i="24"/>
  <c r="Q64" i="24"/>
  <c r="P64" i="24"/>
  <c r="I64" i="24"/>
  <c r="H64" i="24"/>
  <c r="Q63" i="24"/>
  <c r="P63" i="24"/>
  <c r="I63" i="24"/>
  <c r="H63" i="24"/>
  <c r="Q62" i="24"/>
  <c r="P62" i="24"/>
  <c r="I62" i="24"/>
  <c r="H62" i="24"/>
  <c r="Q61" i="24"/>
  <c r="P61" i="24"/>
  <c r="I61" i="24"/>
  <c r="H61" i="24"/>
  <c r="Q60" i="24"/>
  <c r="P60" i="24"/>
  <c r="I60" i="24"/>
  <c r="H60" i="24"/>
  <c r="Q59" i="24"/>
  <c r="P59" i="24"/>
  <c r="I59" i="24"/>
  <c r="I66" i="24" s="1"/>
  <c r="H59" i="24"/>
  <c r="O41" i="24"/>
  <c r="N41" i="24"/>
  <c r="K41" i="24"/>
  <c r="J41" i="24"/>
  <c r="G41" i="24"/>
  <c r="F41" i="24"/>
  <c r="E7" i="25" s="1"/>
  <c r="E41" i="24"/>
  <c r="D41" i="24"/>
  <c r="D7" i="25" s="1"/>
  <c r="C41" i="24"/>
  <c r="B41" i="24"/>
  <c r="C7" i="25" s="1"/>
  <c r="Q40" i="24"/>
  <c r="P40" i="24"/>
  <c r="I40" i="24"/>
  <c r="H40" i="24"/>
  <c r="Q39" i="24"/>
  <c r="P39" i="24"/>
  <c r="I39" i="24"/>
  <c r="H39" i="24"/>
  <c r="Q38" i="24"/>
  <c r="P38" i="24"/>
  <c r="I38" i="24"/>
  <c r="H38" i="24"/>
  <c r="Q37" i="24"/>
  <c r="P37" i="24"/>
  <c r="I37" i="24"/>
  <c r="H37" i="24"/>
  <c r="Q36" i="24"/>
  <c r="P36" i="24"/>
  <c r="I36" i="24"/>
  <c r="H36" i="24"/>
  <c r="Q35" i="24"/>
  <c r="P35" i="24"/>
  <c r="I35" i="24"/>
  <c r="H35" i="24"/>
  <c r="Q34" i="24"/>
  <c r="P34" i="24"/>
  <c r="I34" i="24"/>
  <c r="H34" i="24"/>
  <c r="M28" i="24"/>
  <c r="L28" i="24"/>
  <c r="D9" i="25" s="1"/>
  <c r="K28" i="24"/>
  <c r="J28" i="24"/>
  <c r="C9" i="25" s="1"/>
  <c r="E28" i="24"/>
  <c r="D28" i="24"/>
  <c r="D8" i="25" s="1"/>
  <c r="C28" i="24"/>
  <c r="B28" i="24"/>
  <c r="C8" i="25" s="1"/>
  <c r="Q27" i="24"/>
  <c r="P27" i="24"/>
  <c r="I27" i="24"/>
  <c r="H27" i="24"/>
  <c r="Q26" i="24"/>
  <c r="P26" i="24"/>
  <c r="I26" i="24"/>
  <c r="H26" i="24"/>
  <c r="Q25" i="24"/>
  <c r="P25" i="24"/>
  <c r="I25" i="24"/>
  <c r="H25" i="24"/>
  <c r="Q24" i="24"/>
  <c r="P24" i="24"/>
  <c r="I24" i="24"/>
  <c r="H24" i="24"/>
  <c r="Q23" i="24"/>
  <c r="P23" i="24"/>
  <c r="I23" i="24"/>
  <c r="H23" i="24"/>
  <c r="Q22" i="24"/>
  <c r="P22" i="24"/>
  <c r="I22" i="24"/>
  <c r="H22" i="24"/>
  <c r="Q21" i="24"/>
  <c r="Q28" i="24" s="1"/>
  <c r="P21" i="24"/>
  <c r="I21" i="24"/>
  <c r="I28" i="24" s="1"/>
  <c r="H21" i="24"/>
  <c r="H28" i="24" s="1"/>
  <c r="O15" i="24"/>
  <c r="N15" i="24"/>
  <c r="E6" i="25" s="1"/>
  <c r="M15" i="24"/>
  <c r="L15" i="24"/>
  <c r="D6" i="25" s="1"/>
  <c r="K15" i="24"/>
  <c r="J15" i="24"/>
  <c r="C6" i="25" s="1"/>
  <c r="G15" i="24"/>
  <c r="F15" i="24"/>
  <c r="E5" i="25" s="1"/>
  <c r="E15" i="24"/>
  <c r="D15" i="24"/>
  <c r="D5" i="25" s="1"/>
  <c r="C15" i="24"/>
  <c r="B15" i="24"/>
  <c r="C5" i="25" s="1"/>
  <c r="Q14" i="24"/>
  <c r="P14" i="24"/>
  <c r="I14" i="24"/>
  <c r="H14" i="24"/>
  <c r="Q13" i="24"/>
  <c r="P13" i="24"/>
  <c r="I13" i="24"/>
  <c r="H13" i="24"/>
  <c r="Q12" i="24"/>
  <c r="P12" i="24"/>
  <c r="I12" i="24"/>
  <c r="H12" i="24"/>
  <c r="Q11" i="24"/>
  <c r="P11" i="24"/>
  <c r="I11" i="24"/>
  <c r="H11" i="24"/>
  <c r="Q10" i="24"/>
  <c r="P10" i="24"/>
  <c r="I10" i="24"/>
  <c r="H10" i="24"/>
  <c r="Q9" i="24"/>
  <c r="P9" i="24"/>
  <c r="I9" i="24"/>
  <c r="H9" i="24"/>
  <c r="Q8" i="24"/>
  <c r="P8" i="24"/>
  <c r="I8" i="24"/>
  <c r="H8" i="24"/>
  <c r="M91" i="46"/>
  <c r="K91" i="46"/>
  <c r="J91" i="46"/>
  <c r="I91" i="46"/>
  <c r="G91" i="46"/>
  <c r="F91" i="46"/>
  <c r="C91" i="46"/>
  <c r="B91" i="46"/>
  <c r="D90" i="46"/>
  <c r="D88" i="46"/>
  <c r="L87" i="46"/>
  <c r="L91" i="46" s="1"/>
  <c r="D87" i="46"/>
  <c r="D86" i="46"/>
  <c r="E86" i="46" s="1"/>
  <c r="H84" i="46"/>
  <c r="H91" i="46" s="1"/>
  <c r="D84" i="46"/>
  <c r="K78" i="46"/>
  <c r="J78" i="46"/>
  <c r="G78" i="46"/>
  <c r="F78" i="46"/>
  <c r="C78" i="46"/>
  <c r="B78" i="46"/>
  <c r="H77" i="46"/>
  <c r="I77" i="46" s="1"/>
  <c r="D77" i="46"/>
  <c r="H76" i="46"/>
  <c r="I76" i="46" s="1"/>
  <c r="D76" i="46"/>
  <c r="E76" i="46" s="1"/>
  <c r="H75" i="46"/>
  <c r="D75" i="46"/>
  <c r="H74" i="46"/>
  <c r="D74" i="46"/>
  <c r="H73" i="46"/>
  <c r="I73" i="46" s="1"/>
  <c r="D73" i="46"/>
  <c r="E73" i="46" s="1"/>
  <c r="L72" i="46"/>
  <c r="L78" i="46" s="1"/>
  <c r="H72" i="46"/>
  <c r="D72" i="46"/>
  <c r="E72" i="46" s="1"/>
  <c r="H71" i="46"/>
  <c r="D71" i="46"/>
  <c r="E71" i="46" s="1"/>
  <c r="K48" i="46"/>
  <c r="J48" i="46"/>
  <c r="G48" i="46"/>
  <c r="F48" i="46"/>
  <c r="C48" i="46"/>
  <c r="B48" i="46"/>
  <c r="L47" i="46"/>
  <c r="M47" i="46" s="1"/>
  <c r="H47" i="46"/>
  <c r="I47" i="46" s="1"/>
  <c r="D47" i="46"/>
  <c r="E47" i="46" s="1"/>
  <c r="L46" i="46"/>
  <c r="M46" i="46" s="1"/>
  <c r="H46" i="46"/>
  <c r="D46" i="46"/>
  <c r="E46" i="46" s="1"/>
  <c r="L45" i="46"/>
  <c r="M45" i="46" s="1"/>
  <c r="H45" i="46"/>
  <c r="D45" i="46"/>
  <c r="E45" i="46" s="1"/>
  <c r="L44" i="46"/>
  <c r="M44" i="46" s="1"/>
  <c r="H44" i="46"/>
  <c r="I44" i="46" s="1"/>
  <c r="D44" i="46"/>
  <c r="E44" i="46" s="1"/>
  <c r="L43" i="46"/>
  <c r="M43" i="46" s="1"/>
  <c r="H43" i="46"/>
  <c r="I43" i="46" s="1"/>
  <c r="D43" i="46"/>
  <c r="E43" i="46" s="1"/>
  <c r="D42" i="46"/>
  <c r="E42" i="46" s="1"/>
  <c r="L41" i="46"/>
  <c r="H41" i="46"/>
  <c r="I41" i="46" s="1"/>
  <c r="D41" i="46"/>
  <c r="E41" i="46" s="1"/>
  <c r="K25" i="46"/>
  <c r="J25" i="46"/>
  <c r="G25" i="46"/>
  <c r="F25" i="46"/>
  <c r="C25" i="46"/>
  <c r="B25" i="46"/>
  <c r="L24" i="46"/>
  <c r="H24" i="46"/>
  <c r="I24" i="46" s="1"/>
  <c r="D24" i="46"/>
  <c r="E24" i="46" s="1"/>
  <c r="L23" i="46"/>
  <c r="H23" i="46"/>
  <c r="I23" i="46" s="1"/>
  <c r="D23" i="46"/>
  <c r="E23" i="46" s="1"/>
  <c r="L22" i="46"/>
  <c r="H22" i="46"/>
  <c r="I22" i="46" s="1"/>
  <c r="D22" i="46"/>
  <c r="E22" i="46" s="1"/>
  <c r="L21" i="46"/>
  <c r="H21" i="46"/>
  <c r="I21" i="46" s="1"/>
  <c r="D21" i="46"/>
  <c r="E21" i="46" s="1"/>
  <c r="L20" i="46"/>
  <c r="M20" i="46" s="1"/>
  <c r="M25" i="46" s="1"/>
  <c r="H20" i="46"/>
  <c r="I20" i="46" s="1"/>
  <c r="D20" i="46"/>
  <c r="E20" i="46" s="1"/>
  <c r="L19" i="46"/>
  <c r="H19" i="46"/>
  <c r="I19" i="46" s="1"/>
  <c r="D19" i="46"/>
  <c r="E19" i="46" s="1"/>
  <c r="L18" i="46"/>
  <c r="H18" i="46"/>
  <c r="I18" i="46" s="1"/>
  <c r="D18" i="46"/>
  <c r="K13" i="46"/>
  <c r="J13" i="46"/>
  <c r="G13" i="46"/>
  <c r="F13" i="46"/>
  <c r="C13" i="46"/>
  <c r="B13" i="46"/>
  <c r="L12" i="46"/>
  <c r="M12" i="46" s="1"/>
  <c r="H12" i="46"/>
  <c r="I12" i="46" s="1"/>
  <c r="D12" i="46"/>
  <c r="E12" i="46" s="1"/>
  <c r="L11" i="46"/>
  <c r="M11" i="46" s="1"/>
  <c r="H11" i="46"/>
  <c r="I11" i="46" s="1"/>
  <c r="D11" i="46"/>
  <c r="E11" i="46" s="1"/>
  <c r="L10" i="46"/>
  <c r="M10" i="46" s="1"/>
  <c r="H10" i="46"/>
  <c r="I10" i="46" s="1"/>
  <c r="D10" i="46"/>
  <c r="E10" i="46" s="1"/>
  <c r="L9" i="46"/>
  <c r="M9" i="46" s="1"/>
  <c r="H9" i="46"/>
  <c r="I9" i="46" s="1"/>
  <c r="D9" i="46"/>
  <c r="E9" i="46" s="1"/>
  <c r="L8" i="46"/>
  <c r="M8" i="46" s="1"/>
  <c r="H8" i="46"/>
  <c r="I8" i="46" s="1"/>
  <c r="D8" i="46"/>
  <c r="E8" i="46" s="1"/>
  <c r="L7" i="46"/>
  <c r="M7" i="46" s="1"/>
  <c r="H7" i="46"/>
  <c r="I7" i="46" s="1"/>
  <c r="D7" i="46"/>
  <c r="E7" i="46" s="1"/>
  <c r="L6" i="46"/>
  <c r="M6" i="46" s="1"/>
  <c r="I6" i="46"/>
  <c r="H6" i="46"/>
  <c r="D6" i="46"/>
  <c r="E25" i="23"/>
  <c r="J24" i="23"/>
  <c r="G24" i="23"/>
  <c r="D24" i="23"/>
  <c r="J23" i="23"/>
  <c r="G23" i="23"/>
  <c r="D23" i="23"/>
  <c r="J22" i="23"/>
  <c r="G22" i="23"/>
  <c r="D22" i="23"/>
  <c r="J21" i="23"/>
  <c r="G21" i="23"/>
  <c r="D21" i="23"/>
  <c r="J20" i="23"/>
  <c r="G20" i="23"/>
  <c r="D20" i="23"/>
  <c r="H19" i="23"/>
  <c r="H25" i="23" s="1"/>
  <c r="E19" i="23"/>
  <c r="G19" i="23" s="1"/>
  <c r="G25" i="23" s="1"/>
  <c r="B19" i="23"/>
  <c r="B25" i="23" s="1"/>
  <c r="J18" i="23"/>
  <c r="G18" i="23"/>
  <c r="D18" i="23"/>
  <c r="J12" i="23"/>
  <c r="G12" i="23"/>
  <c r="D12" i="23"/>
  <c r="J11" i="23"/>
  <c r="G11" i="23"/>
  <c r="D11" i="23"/>
  <c r="J10" i="23"/>
  <c r="G10" i="23"/>
  <c r="D10" i="23"/>
  <c r="J9" i="23"/>
  <c r="G9" i="23"/>
  <c r="D9" i="23"/>
  <c r="J8" i="23"/>
  <c r="G8" i="23"/>
  <c r="D8" i="23"/>
  <c r="H7" i="23"/>
  <c r="H13" i="23" s="1"/>
  <c r="E7" i="23"/>
  <c r="E13" i="23" s="1"/>
  <c r="B7" i="23"/>
  <c r="B13" i="23" s="1"/>
  <c r="J6" i="23"/>
  <c r="G6" i="23"/>
  <c r="D6" i="23"/>
  <c r="O150" i="21"/>
  <c r="N150" i="21"/>
  <c r="M150" i="21"/>
  <c r="L150" i="21"/>
  <c r="K150" i="21"/>
  <c r="J150" i="21"/>
  <c r="I150" i="21"/>
  <c r="H150" i="21"/>
  <c r="G150" i="21"/>
  <c r="F150" i="21"/>
  <c r="E150" i="21"/>
  <c r="D150" i="21"/>
  <c r="C150" i="21"/>
  <c r="B150" i="21"/>
  <c r="O149" i="21"/>
  <c r="N149" i="21"/>
  <c r="M149" i="21"/>
  <c r="L149" i="21"/>
  <c r="K149" i="21"/>
  <c r="J149" i="21"/>
  <c r="I149" i="21"/>
  <c r="H149" i="21"/>
  <c r="G149" i="21"/>
  <c r="F149" i="21"/>
  <c r="E149" i="21"/>
  <c r="D149" i="21"/>
  <c r="C149" i="21"/>
  <c r="B149" i="21"/>
  <c r="O148" i="21"/>
  <c r="N148" i="21"/>
  <c r="M148" i="21"/>
  <c r="L148" i="21"/>
  <c r="K148" i="21"/>
  <c r="J148" i="21"/>
  <c r="I148" i="21"/>
  <c r="H148" i="21"/>
  <c r="G148" i="21"/>
  <c r="F148" i="21"/>
  <c r="E148" i="21"/>
  <c r="D148" i="21"/>
  <c r="C148" i="21"/>
  <c r="B148" i="21"/>
  <c r="O147" i="21"/>
  <c r="N147" i="21"/>
  <c r="M147" i="21"/>
  <c r="L147" i="21"/>
  <c r="K147" i="21"/>
  <c r="J147" i="21"/>
  <c r="I147" i="21"/>
  <c r="H147" i="21"/>
  <c r="G147" i="21"/>
  <c r="F147" i="21"/>
  <c r="E147" i="21"/>
  <c r="D147" i="21"/>
  <c r="C147" i="21"/>
  <c r="B147" i="21"/>
  <c r="O146" i="21"/>
  <c r="N146" i="21"/>
  <c r="M146" i="21"/>
  <c r="L146" i="21"/>
  <c r="K146" i="21"/>
  <c r="J146" i="21"/>
  <c r="I146" i="21"/>
  <c r="H146" i="21"/>
  <c r="G146" i="21"/>
  <c r="F146" i="21"/>
  <c r="E146" i="21"/>
  <c r="D146" i="21"/>
  <c r="C146" i="21"/>
  <c r="B146" i="21"/>
  <c r="O145" i="21"/>
  <c r="N145" i="21"/>
  <c r="M145" i="21"/>
  <c r="L145" i="21"/>
  <c r="K145" i="21"/>
  <c r="J145" i="21"/>
  <c r="I145" i="21"/>
  <c r="H145" i="21"/>
  <c r="G145" i="21"/>
  <c r="F145" i="21"/>
  <c r="E145" i="21"/>
  <c r="D145" i="21"/>
  <c r="C145" i="21"/>
  <c r="B145" i="21"/>
  <c r="O144" i="21"/>
  <c r="N144" i="21"/>
  <c r="M144" i="21"/>
  <c r="L144" i="21"/>
  <c r="K144" i="21"/>
  <c r="J144" i="21"/>
  <c r="I144" i="21"/>
  <c r="H144" i="21"/>
  <c r="G144" i="21"/>
  <c r="F144" i="21"/>
  <c r="E144" i="21"/>
  <c r="D144" i="21"/>
  <c r="C144" i="21"/>
  <c r="B144" i="21"/>
  <c r="O143" i="21"/>
  <c r="N143" i="21"/>
  <c r="M143" i="21"/>
  <c r="L143" i="21"/>
  <c r="K143" i="21"/>
  <c r="J143" i="21"/>
  <c r="I143" i="21"/>
  <c r="H143" i="21"/>
  <c r="G143" i="21"/>
  <c r="F143" i="21"/>
  <c r="E143" i="21"/>
  <c r="D143" i="21"/>
  <c r="C143" i="21"/>
  <c r="B143" i="21"/>
  <c r="O142" i="21"/>
  <c r="N142" i="21"/>
  <c r="M142" i="21"/>
  <c r="L142" i="21"/>
  <c r="K142" i="21"/>
  <c r="J142" i="21"/>
  <c r="I142" i="21"/>
  <c r="H142" i="21"/>
  <c r="G142" i="21"/>
  <c r="F142" i="21"/>
  <c r="E142" i="21"/>
  <c r="D142" i="21"/>
  <c r="C142" i="21"/>
  <c r="B142" i="21"/>
  <c r="O141" i="21"/>
  <c r="N141" i="21"/>
  <c r="M141" i="21"/>
  <c r="L141" i="21"/>
  <c r="K141" i="21"/>
  <c r="J141" i="21"/>
  <c r="I141" i="21"/>
  <c r="H141" i="21"/>
  <c r="G141" i="21"/>
  <c r="F141" i="21"/>
  <c r="E141" i="21"/>
  <c r="D141" i="21"/>
  <c r="C141" i="21"/>
  <c r="B141" i="21"/>
  <c r="O140" i="21"/>
  <c r="N140" i="21"/>
  <c r="M140" i="21"/>
  <c r="L140" i="21"/>
  <c r="K140" i="21"/>
  <c r="J140" i="21"/>
  <c r="I140" i="21"/>
  <c r="H140" i="21"/>
  <c r="G140" i="21"/>
  <c r="F140" i="21"/>
  <c r="E140" i="21"/>
  <c r="D140" i="21"/>
  <c r="C140" i="21"/>
  <c r="B140" i="21"/>
  <c r="O139" i="21"/>
  <c r="N139" i="21"/>
  <c r="M139" i="21"/>
  <c r="L139" i="21"/>
  <c r="K139" i="21"/>
  <c r="J139" i="21"/>
  <c r="I139" i="21"/>
  <c r="H139" i="21"/>
  <c r="G139" i="21"/>
  <c r="F139" i="21"/>
  <c r="E139" i="21"/>
  <c r="D139" i="21"/>
  <c r="C139" i="21"/>
  <c r="B139" i="21"/>
  <c r="O138" i="21"/>
  <c r="N138" i="21"/>
  <c r="M138" i="21"/>
  <c r="L138" i="21"/>
  <c r="K138" i="21"/>
  <c r="J138" i="21"/>
  <c r="I138" i="21"/>
  <c r="H138" i="21"/>
  <c r="G138" i="21"/>
  <c r="F138" i="21"/>
  <c r="E138" i="21"/>
  <c r="D138" i="21"/>
  <c r="C138" i="21"/>
  <c r="B138" i="21"/>
  <c r="O137" i="21"/>
  <c r="N137" i="21"/>
  <c r="M137" i="21"/>
  <c r="L137" i="21"/>
  <c r="K137" i="21"/>
  <c r="J137" i="21"/>
  <c r="I137" i="21"/>
  <c r="H137" i="21"/>
  <c r="G137" i="21"/>
  <c r="F137" i="21"/>
  <c r="E137" i="21"/>
  <c r="D137" i="21"/>
  <c r="C137" i="21"/>
  <c r="B137" i="21"/>
  <c r="O136" i="21"/>
  <c r="N136" i="21"/>
  <c r="M136" i="21"/>
  <c r="L136" i="21"/>
  <c r="K136" i="21"/>
  <c r="J136" i="21"/>
  <c r="I136" i="21"/>
  <c r="H136" i="21"/>
  <c r="G136" i="21"/>
  <c r="F136" i="21"/>
  <c r="E136" i="21"/>
  <c r="D136" i="21"/>
  <c r="C136" i="21"/>
  <c r="B136" i="21"/>
  <c r="O135" i="21"/>
  <c r="N135" i="21"/>
  <c r="M135" i="21"/>
  <c r="L135" i="21"/>
  <c r="K135" i="21"/>
  <c r="J135" i="21"/>
  <c r="I135" i="21"/>
  <c r="H135" i="21"/>
  <c r="G135" i="21"/>
  <c r="F135" i="21"/>
  <c r="E135" i="21"/>
  <c r="D135" i="21"/>
  <c r="C135" i="21"/>
  <c r="B135" i="21"/>
  <c r="O134" i="21"/>
  <c r="N134" i="21"/>
  <c r="M134" i="21"/>
  <c r="L134" i="21"/>
  <c r="K134" i="21"/>
  <c r="J134" i="21"/>
  <c r="I134" i="21"/>
  <c r="H134" i="21"/>
  <c r="G134" i="21"/>
  <c r="F134" i="21"/>
  <c r="E134" i="21"/>
  <c r="D134" i="21"/>
  <c r="C134" i="21"/>
  <c r="B134" i="21"/>
  <c r="O133" i="21"/>
  <c r="N133" i="21"/>
  <c r="M133" i="21"/>
  <c r="L133" i="21"/>
  <c r="K133" i="21"/>
  <c r="J133" i="21"/>
  <c r="I133" i="21"/>
  <c r="H133" i="21"/>
  <c r="G133" i="21"/>
  <c r="F133" i="21"/>
  <c r="E133" i="21"/>
  <c r="D133" i="21"/>
  <c r="C133" i="21"/>
  <c r="B133" i="21"/>
  <c r="O132" i="21"/>
  <c r="N132" i="21"/>
  <c r="M132" i="21"/>
  <c r="L132" i="21"/>
  <c r="K132" i="21"/>
  <c r="J132" i="21"/>
  <c r="I132" i="21"/>
  <c r="H132" i="21"/>
  <c r="G132" i="21"/>
  <c r="F132" i="21"/>
  <c r="E132" i="21"/>
  <c r="D132" i="21"/>
  <c r="C132" i="21"/>
  <c r="B132" i="21"/>
  <c r="O131" i="21"/>
  <c r="N131" i="21"/>
  <c r="M131" i="21"/>
  <c r="L131" i="21"/>
  <c r="K131" i="21"/>
  <c r="J131" i="21"/>
  <c r="I131" i="21"/>
  <c r="H131" i="21"/>
  <c r="G131" i="21"/>
  <c r="F131" i="21"/>
  <c r="E131" i="21"/>
  <c r="D131" i="21"/>
  <c r="C131" i="21"/>
  <c r="B131" i="21"/>
  <c r="O130" i="21"/>
  <c r="N130" i="21"/>
  <c r="M130" i="21"/>
  <c r="L130" i="21"/>
  <c r="K130" i="21"/>
  <c r="J130" i="21"/>
  <c r="I130" i="21"/>
  <c r="H130" i="21"/>
  <c r="G130" i="21"/>
  <c r="F130" i="21"/>
  <c r="E130" i="21"/>
  <c r="D130" i="21"/>
  <c r="C130" i="21"/>
  <c r="B130" i="21"/>
  <c r="O129" i="21"/>
  <c r="N129" i="21"/>
  <c r="M129" i="21"/>
  <c r="L129" i="21"/>
  <c r="K129" i="21"/>
  <c r="J129" i="21"/>
  <c r="I129" i="21"/>
  <c r="H129" i="21"/>
  <c r="G129" i="21"/>
  <c r="F129" i="21"/>
  <c r="E129" i="21"/>
  <c r="D129" i="21"/>
  <c r="C129" i="21"/>
  <c r="B129" i="21"/>
  <c r="O128" i="21"/>
  <c r="N128" i="21"/>
  <c r="M128" i="21"/>
  <c r="L128" i="21"/>
  <c r="K128" i="21"/>
  <c r="J128" i="21"/>
  <c r="I128" i="21"/>
  <c r="H128" i="21"/>
  <c r="G128" i="21"/>
  <c r="F128" i="21"/>
  <c r="E128" i="21"/>
  <c r="D128" i="21"/>
  <c r="C128" i="21"/>
  <c r="B128" i="21"/>
  <c r="O127" i="21"/>
  <c r="N127" i="21"/>
  <c r="M127" i="21"/>
  <c r="L127" i="21"/>
  <c r="K127" i="21"/>
  <c r="J127" i="21"/>
  <c r="I127" i="21"/>
  <c r="H127" i="21"/>
  <c r="G127" i="21"/>
  <c r="F127" i="21"/>
  <c r="E127" i="21"/>
  <c r="D127" i="21"/>
  <c r="C127" i="21"/>
  <c r="B127" i="21"/>
  <c r="O126" i="21"/>
  <c r="N126" i="21"/>
  <c r="M126" i="21"/>
  <c r="L126" i="21"/>
  <c r="K126" i="21"/>
  <c r="J126" i="21"/>
  <c r="I126" i="21"/>
  <c r="H126" i="21"/>
  <c r="G126" i="21"/>
  <c r="F126" i="21"/>
  <c r="E126" i="21"/>
  <c r="D126" i="21"/>
  <c r="C126" i="21"/>
  <c r="B126" i="21"/>
  <c r="O125" i="21"/>
  <c r="N125" i="21"/>
  <c r="M125" i="21"/>
  <c r="L125" i="21"/>
  <c r="K125" i="21"/>
  <c r="J125" i="21"/>
  <c r="I125" i="21"/>
  <c r="H125" i="21"/>
  <c r="G125" i="21"/>
  <c r="F125" i="21"/>
  <c r="E125" i="21"/>
  <c r="D125" i="21"/>
  <c r="C125" i="21"/>
  <c r="B125" i="21"/>
  <c r="O124" i="21"/>
  <c r="N124" i="21"/>
  <c r="M124" i="21"/>
  <c r="L124" i="21"/>
  <c r="K124" i="21"/>
  <c r="J124" i="21"/>
  <c r="I124" i="21"/>
  <c r="H124" i="21"/>
  <c r="G124" i="21"/>
  <c r="F124" i="21"/>
  <c r="E124" i="21"/>
  <c r="D124" i="21"/>
  <c r="C124" i="21"/>
  <c r="B124" i="21"/>
  <c r="O123" i="21"/>
  <c r="N123" i="21"/>
  <c r="M123" i="21"/>
  <c r="L123" i="21"/>
  <c r="K123" i="21"/>
  <c r="J123" i="21"/>
  <c r="I123" i="21"/>
  <c r="H123" i="21"/>
  <c r="G123" i="21"/>
  <c r="F123" i="21"/>
  <c r="E123" i="21"/>
  <c r="D123" i="21"/>
  <c r="C123" i="21"/>
  <c r="B123" i="21"/>
  <c r="O122" i="21"/>
  <c r="N122" i="21"/>
  <c r="M122" i="21"/>
  <c r="L122" i="21"/>
  <c r="K122" i="21"/>
  <c r="J122" i="21"/>
  <c r="I122" i="21"/>
  <c r="H122" i="21"/>
  <c r="G122" i="21"/>
  <c r="F122" i="21"/>
  <c r="E122" i="21"/>
  <c r="D122" i="21"/>
  <c r="C122" i="21"/>
  <c r="B122" i="21"/>
  <c r="O113" i="21"/>
  <c r="N113" i="21"/>
  <c r="M113" i="21"/>
  <c r="L113" i="21"/>
  <c r="K113" i="21"/>
  <c r="J113" i="21"/>
  <c r="I113" i="21"/>
  <c r="H113" i="21"/>
  <c r="G113" i="21"/>
  <c r="F113" i="21"/>
  <c r="E113" i="21"/>
  <c r="D113" i="21"/>
  <c r="C113" i="21"/>
  <c r="B113" i="21"/>
  <c r="Q112" i="21"/>
  <c r="P112" i="21"/>
  <c r="Q111" i="21"/>
  <c r="P111" i="21"/>
  <c r="Q110" i="21"/>
  <c r="P110" i="21"/>
  <c r="Q109" i="21"/>
  <c r="P109" i="21"/>
  <c r="Q108" i="21"/>
  <c r="P108" i="21"/>
  <c r="Q107" i="21"/>
  <c r="P107" i="21"/>
  <c r="Q106" i="21"/>
  <c r="P106" i="21"/>
  <c r="Q105" i="21"/>
  <c r="P105" i="21"/>
  <c r="Q104" i="21"/>
  <c r="P104" i="21"/>
  <c r="Q103" i="21"/>
  <c r="P103" i="21"/>
  <c r="Q102" i="21"/>
  <c r="P102" i="21"/>
  <c r="Q101" i="21"/>
  <c r="P101" i="21"/>
  <c r="Q100" i="21"/>
  <c r="P100" i="21"/>
  <c r="Q99" i="21"/>
  <c r="P99" i="21"/>
  <c r="Q98" i="21"/>
  <c r="P98" i="21"/>
  <c r="Q97" i="21"/>
  <c r="P97" i="21"/>
  <c r="Q96" i="21"/>
  <c r="P96" i="21"/>
  <c r="Q95" i="21"/>
  <c r="P95" i="21"/>
  <c r="Q94" i="21"/>
  <c r="P94" i="21"/>
  <c r="Q93" i="21"/>
  <c r="P93" i="21"/>
  <c r="Q92" i="21"/>
  <c r="P92" i="21"/>
  <c r="Q91" i="21"/>
  <c r="P91" i="21"/>
  <c r="Q90" i="21"/>
  <c r="P90" i="21"/>
  <c r="Q89" i="21"/>
  <c r="P89" i="21"/>
  <c r="Q88" i="21"/>
  <c r="P88" i="21"/>
  <c r="Q75" i="21"/>
  <c r="P75" i="21"/>
  <c r="O75" i="21"/>
  <c r="N75" i="21"/>
  <c r="M75" i="21"/>
  <c r="L75" i="21"/>
  <c r="K75" i="21"/>
  <c r="J75" i="21"/>
  <c r="I75" i="21"/>
  <c r="H75" i="21"/>
  <c r="G75" i="21"/>
  <c r="F75" i="21"/>
  <c r="E75" i="21"/>
  <c r="D75" i="21"/>
  <c r="C75" i="21"/>
  <c r="B75" i="21"/>
  <c r="O37" i="21"/>
  <c r="N37" i="21"/>
  <c r="M37" i="21"/>
  <c r="L37" i="21"/>
  <c r="I37" i="21"/>
  <c r="H37" i="21"/>
  <c r="G37" i="21"/>
  <c r="F37" i="21"/>
  <c r="E37" i="21"/>
  <c r="D37" i="21"/>
  <c r="C37" i="21"/>
  <c r="B37" i="21"/>
  <c r="Q36" i="21"/>
  <c r="P36" i="21"/>
  <c r="Q35" i="21"/>
  <c r="Q149" i="21" s="1"/>
  <c r="P35" i="21"/>
  <c r="Q34" i="21"/>
  <c r="P34" i="21"/>
  <c r="Q33" i="21"/>
  <c r="Q147" i="21" s="1"/>
  <c r="P33" i="21"/>
  <c r="Q32" i="21"/>
  <c r="P32" i="21"/>
  <c r="Q31" i="21"/>
  <c r="Q145" i="21" s="1"/>
  <c r="P31" i="21"/>
  <c r="Q30" i="21"/>
  <c r="P30" i="21"/>
  <c r="P144" i="21" s="1"/>
  <c r="Q29" i="21"/>
  <c r="Q143" i="21" s="1"/>
  <c r="P29" i="21"/>
  <c r="Q28" i="21"/>
  <c r="P28" i="21"/>
  <c r="P142" i="21" s="1"/>
  <c r="Q27" i="21"/>
  <c r="P27" i="21"/>
  <c r="Q26" i="21"/>
  <c r="P26" i="21"/>
  <c r="Q25" i="21"/>
  <c r="P25" i="21"/>
  <c r="Q24" i="21"/>
  <c r="P24" i="21"/>
  <c r="P138" i="21" s="1"/>
  <c r="Q23" i="21"/>
  <c r="Q137" i="21" s="1"/>
  <c r="P23" i="21"/>
  <c r="Q22" i="21"/>
  <c r="P22" i="21"/>
  <c r="Q21" i="21"/>
  <c r="Q135" i="21" s="1"/>
  <c r="P21" i="21"/>
  <c r="Q20" i="21"/>
  <c r="P20" i="21"/>
  <c r="P134" i="21" s="1"/>
  <c r="Q19" i="21"/>
  <c r="P19" i="21"/>
  <c r="Q18" i="21"/>
  <c r="P18" i="21"/>
  <c r="P132" i="21" s="1"/>
  <c r="Q17" i="21"/>
  <c r="P17" i="21"/>
  <c r="Q16" i="21"/>
  <c r="P16" i="21"/>
  <c r="Q15" i="21"/>
  <c r="Q129" i="21" s="1"/>
  <c r="P15" i="21"/>
  <c r="Q14" i="21"/>
  <c r="P14" i="21"/>
  <c r="P128" i="21" s="1"/>
  <c r="Q13" i="21"/>
  <c r="Q127" i="21" s="1"/>
  <c r="P13" i="21"/>
  <c r="Q12" i="21"/>
  <c r="P12" i="21"/>
  <c r="P126" i="21" s="1"/>
  <c r="Q11" i="21"/>
  <c r="Q125" i="21" s="1"/>
  <c r="P11" i="21"/>
  <c r="P125" i="21" s="1"/>
  <c r="Q10" i="21"/>
  <c r="Q124" i="21" s="1"/>
  <c r="P10" i="21"/>
  <c r="P124" i="21" s="1"/>
  <c r="Q9" i="21"/>
  <c r="Q123" i="21" s="1"/>
  <c r="P9" i="21"/>
  <c r="P123" i="21" s="1"/>
  <c r="Q8" i="21"/>
  <c r="Q122" i="21" s="1"/>
  <c r="P8" i="21"/>
  <c r="P122" i="21" s="1"/>
  <c r="AU226" i="20"/>
  <c r="AT226" i="20"/>
  <c r="AR226" i="20"/>
  <c r="AQ226" i="20"/>
  <c r="AP226" i="20"/>
  <c r="AO226" i="20"/>
  <c r="AN226" i="20"/>
  <c r="AM226" i="20"/>
  <c r="AM227" i="20" s="1"/>
  <c r="AL226" i="20"/>
  <c r="AI226" i="20"/>
  <c r="AH226" i="20"/>
  <c r="AG226" i="20"/>
  <c r="AF226" i="20"/>
  <c r="AE226" i="20"/>
  <c r="AD226" i="20"/>
  <c r="AB226" i="20"/>
  <c r="AA226" i="20"/>
  <c r="Z226" i="20"/>
  <c r="Y226" i="20"/>
  <c r="X226" i="20"/>
  <c r="U226" i="20"/>
  <c r="T226" i="20"/>
  <c r="S226" i="20"/>
  <c r="R226" i="20"/>
  <c r="Q226" i="20"/>
  <c r="P226" i="20"/>
  <c r="M226" i="20"/>
  <c r="K226" i="20"/>
  <c r="J226" i="20"/>
  <c r="H226" i="20"/>
  <c r="G226" i="20"/>
  <c r="F226" i="20"/>
  <c r="E226" i="20"/>
  <c r="D226" i="20"/>
  <c r="AY225" i="20"/>
  <c r="AX225" i="20"/>
  <c r="AW225" i="20"/>
  <c r="AV225" i="20"/>
  <c r="AU225" i="20"/>
  <c r="AT225" i="20"/>
  <c r="AS225" i="20"/>
  <c r="AR225" i="20"/>
  <c r="AQ225" i="20"/>
  <c r="AP225" i="20"/>
  <c r="AO225" i="20"/>
  <c r="AN225" i="20"/>
  <c r="AM225" i="20"/>
  <c r="AL225" i="20"/>
  <c r="AK225" i="20"/>
  <c r="AJ225" i="20"/>
  <c r="AI225" i="20"/>
  <c r="AH225" i="20"/>
  <c r="AG225" i="20"/>
  <c r="AF225" i="20"/>
  <c r="AB225" i="20"/>
  <c r="AA225" i="20"/>
  <c r="Z225" i="20"/>
  <c r="Y225" i="20"/>
  <c r="X225" i="20"/>
  <c r="W225" i="20"/>
  <c r="V225" i="20"/>
  <c r="U225" i="20"/>
  <c r="T225" i="20"/>
  <c r="Q225" i="20"/>
  <c r="P225" i="20"/>
  <c r="O225" i="20"/>
  <c r="N225" i="20"/>
  <c r="G225" i="20"/>
  <c r="F225" i="20"/>
  <c r="E225" i="20"/>
  <c r="D225" i="20"/>
  <c r="C225" i="20"/>
  <c r="B225" i="20"/>
  <c r="AY224" i="20"/>
  <c r="AW224" i="20"/>
  <c r="AV224" i="20"/>
  <c r="AU224" i="20"/>
  <c r="AT224" i="20"/>
  <c r="AS224" i="20"/>
  <c r="AR224" i="20"/>
  <c r="AQ224" i="20"/>
  <c r="AP224" i="20"/>
  <c r="AO224" i="20"/>
  <c r="AN224" i="20"/>
  <c r="AM224" i="20"/>
  <c r="AL224" i="20"/>
  <c r="AI224" i="20"/>
  <c r="AH224" i="20"/>
  <c r="AG224" i="20"/>
  <c r="AE224" i="20"/>
  <c r="AD224" i="20"/>
  <c r="AB224" i="20"/>
  <c r="AA224" i="20"/>
  <c r="Z224" i="20"/>
  <c r="Y224" i="20"/>
  <c r="X224" i="20"/>
  <c r="W224" i="20"/>
  <c r="V224" i="20"/>
  <c r="U224" i="20"/>
  <c r="T224" i="20"/>
  <c r="O224" i="20"/>
  <c r="N224" i="20"/>
  <c r="J224" i="20"/>
  <c r="G224" i="20"/>
  <c r="F224" i="20"/>
  <c r="AW223" i="20"/>
  <c r="AV223" i="20"/>
  <c r="AS223" i="20"/>
  <c r="AO223" i="20"/>
  <c r="AN223" i="20"/>
  <c r="AM223" i="20"/>
  <c r="AL223" i="20"/>
  <c r="AK223" i="20"/>
  <c r="AI223" i="20"/>
  <c r="AH223" i="20"/>
  <c r="AG223" i="20"/>
  <c r="AE223" i="20"/>
  <c r="AD223" i="20"/>
  <c r="AB223" i="20"/>
  <c r="Y223" i="20"/>
  <c r="X223" i="20"/>
  <c r="V223" i="20"/>
  <c r="T223" i="20"/>
  <c r="Q223" i="20"/>
  <c r="P223" i="20"/>
  <c r="N223" i="20"/>
  <c r="L223" i="20"/>
  <c r="F223" i="20"/>
  <c r="E223" i="20"/>
  <c r="D223" i="20"/>
  <c r="B223" i="20"/>
  <c r="AY222" i="20"/>
  <c r="AX222" i="20"/>
  <c r="AW222" i="20"/>
  <c r="AV222" i="20"/>
  <c r="AU222" i="20"/>
  <c r="AT222" i="20"/>
  <c r="AS222" i="20"/>
  <c r="AR222" i="20"/>
  <c r="AQ222" i="20"/>
  <c r="AP222" i="20"/>
  <c r="AM222" i="20"/>
  <c r="AL222" i="20"/>
  <c r="AK222" i="20"/>
  <c r="AJ222" i="20"/>
  <c r="AI222" i="20"/>
  <c r="AH222" i="20"/>
  <c r="AG222" i="20"/>
  <c r="AF222" i="20"/>
  <c r="AE222" i="20"/>
  <c r="AD222" i="20"/>
  <c r="AB222" i="20"/>
  <c r="AA222" i="20"/>
  <c r="AA227" i="20" s="1"/>
  <c r="Z222" i="20"/>
  <c r="Y222" i="20"/>
  <c r="Y227" i="20" s="1"/>
  <c r="X222" i="20"/>
  <c r="W222" i="20"/>
  <c r="V222" i="20"/>
  <c r="U222" i="20"/>
  <c r="U227" i="20" s="1"/>
  <c r="T222" i="20"/>
  <c r="Q222" i="20"/>
  <c r="P222" i="20"/>
  <c r="O222" i="20"/>
  <c r="O227" i="20" s="1"/>
  <c r="N222" i="20"/>
  <c r="H222" i="20"/>
  <c r="G222" i="20"/>
  <c r="F222" i="20"/>
  <c r="E222" i="20"/>
  <c r="D222" i="20"/>
  <c r="C222" i="20"/>
  <c r="AY221" i="20"/>
  <c r="AX221" i="20"/>
  <c r="AW221" i="20"/>
  <c r="AV221" i="20"/>
  <c r="AU221" i="20"/>
  <c r="AT221" i="20"/>
  <c r="AS221" i="20"/>
  <c r="AR221" i="20"/>
  <c r="AQ221" i="20"/>
  <c r="AP221" i="20"/>
  <c r="AO221" i="20"/>
  <c r="AN221" i="20"/>
  <c r="AM221" i="20"/>
  <c r="AL221" i="20"/>
  <c r="AK221" i="20"/>
  <c r="AJ221" i="20"/>
  <c r="AI221" i="20"/>
  <c r="AH221" i="20"/>
  <c r="AH227" i="20" s="1"/>
  <c r="AG221" i="20"/>
  <c r="AG227" i="20" s="1"/>
  <c r="AF221" i="20"/>
  <c r="AE221" i="20"/>
  <c r="AD221" i="20"/>
  <c r="AB221" i="20"/>
  <c r="AA221" i="20"/>
  <c r="Z221" i="20"/>
  <c r="Y221" i="20"/>
  <c r="X221" i="20"/>
  <c r="W221" i="20"/>
  <c r="V221" i="20"/>
  <c r="V227" i="20" s="1"/>
  <c r="U221" i="20"/>
  <c r="T221" i="20"/>
  <c r="S221" i="20"/>
  <c r="R221" i="20"/>
  <c r="Q221" i="20"/>
  <c r="P221" i="20"/>
  <c r="O221" i="20"/>
  <c r="N221" i="20"/>
  <c r="I221" i="20"/>
  <c r="H221" i="20"/>
  <c r="G221" i="20"/>
  <c r="F221" i="20"/>
  <c r="E221" i="20"/>
  <c r="D221" i="20"/>
  <c r="C221" i="20"/>
  <c r="B221" i="20"/>
  <c r="AX220" i="20"/>
  <c r="AW220" i="20"/>
  <c r="AV220" i="20"/>
  <c r="AU220" i="20"/>
  <c r="AU227" i="20" s="1"/>
  <c r="AT220" i="20"/>
  <c r="AT227" i="20" s="1"/>
  <c r="AS220" i="20"/>
  <c r="AS227" i="20" s="1"/>
  <c r="AR220" i="20"/>
  <c r="AQ220" i="20"/>
  <c r="AP220" i="20"/>
  <c r="AO220" i="20"/>
  <c r="AN220" i="20"/>
  <c r="AM220" i="20"/>
  <c r="AL220" i="20"/>
  <c r="AL227" i="20" s="1"/>
  <c r="AK220" i="20"/>
  <c r="AJ220" i="20"/>
  <c r="AI220" i="20"/>
  <c r="AI227" i="20" s="1"/>
  <c r="AH220" i="20"/>
  <c r="AG220" i="20"/>
  <c r="AF220" i="20"/>
  <c r="AE220" i="20"/>
  <c r="AD220" i="20"/>
  <c r="AB220" i="20"/>
  <c r="AA220" i="20"/>
  <c r="Z220" i="20"/>
  <c r="Z227" i="20" s="1"/>
  <c r="Y220" i="20"/>
  <c r="X220" i="20"/>
  <c r="X227" i="20" s="1"/>
  <c r="W220" i="20"/>
  <c r="V220" i="20"/>
  <c r="U220" i="20"/>
  <c r="T220" i="20"/>
  <c r="T227" i="20" s="1"/>
  <c r="P220" i="20"/>
  <c r="O220" i="20"/>
  <c r="N220" i="20"/>
  <c r="K220" i="20"/>
  <c r="J220" i="20"/>
  <c r="G220" i="20"/>
  <c r="G227" i="20" s="1"/>
  <c r="F220" i="20"/>
  <c r="F227" i="20" s="1"/>
  <c r="E220" i="20"/>
  <c r="D220" i="20"/>
  <c r="B220" i="20"/>
  <c r="AY209" i="20"/>
  <c r="AY226" i="20" s="1"/>
  <c r="AX209" i="20"/>
  <c r="AX226" i="20" s="1"/>
  <c r="AW209" i="20"/>
  <c r="AW226" i="20" s="1"/>
  <c r="AV209" i="20"/>
  <c r="AV226" i="20" s="1"/>
  <c r="AS209" i="20"/>
  <c r="AS226" i="20" s="1"/>
  <c r="AR209" i="20"/>
  <c r="AK209" i="20"/>
  <c r="AK226" i="20" s="1"/>
  <c r="AJ209" i="20"/>
  <c r="AJ226" i="20" s="1"/>
  <c r="AC209" i="20"/>
  <c r="AC226" i="20" s="1"/>
  <c r="AA209" i="20"/>
  <c r="Z209" i="20"/>
  <c r="W209" i="20"/>
  <c r="W226" i="20" s="1"/>
  <c r="V209" i="20"/>
  <c r="V226" i="20" s="1"/>
  <c r="S209" i="20"/>
  <c r="R209" i="20"/>
  <c r="O209" i="20"/>
  <c r="O226" i="20" s="1"/>
  <c r="N209" i="20"/>
  <c r="N226" i="20" s="1"/>
  <c r="M209" i="20"/>
  <c r="L209" i="20"/>
  <c r="L226" i="20" s="1"/>
  <c r="K209" i="20"/>
  <c r="J209" i="20"/>
  <c r="I209" i="20"/>
  <c r="I226" i="20" s="1"/>
  <c r="H209" i="20"/>
  <c r="C209" i="20"/>
  <c r="C226" i="20" s="1"/>
  <c r="B209" i="20"/>
  <c r="B226" i="20" s="1"/>
  <c r="AK168" i="20"/>
  <c r="AJ168" i="20"/>
  <c r="AE168" i="20"/>
  <c r="AE225" i="20" s="1"/>
  <c r="AD168" i="20"/>
  <c r="AD225" i="20" s="1"/>
  <c r="AC168" i="20"/>
  <c r="AC225" i="20" s="1"/>
  <c r="S168" i="20"/>
  <c r="S225" i="20" s="1"/>
  <c r="R168" i="20"/>
  <c r="R225" i="20" s="1"/>
  <c r="M168" i="20"/>
  <c r="M225" i="20" s="1"/>
  <c r="L168" i="20"/>
  <c r="L225" i="20" s="1"/>
  <c r="K168" i="20"/>
  <c r="K225" i="20" s="1"/>
  <c r="J168" i="20"/>
  <c r="J225" i="20" s="1"/>
  <c r="I168" i="20"/>
  <c r="I225" i="20" s="1"/>
  <c r="H168" i="20"/>
  <c r="H225" i="20" s="1"/>
  <c r="AY150" i="20"/>
  <c r="AX150" i="20"/>
  <c r="AX224" i="20" s="1"/>
  <c r="AK150" i="20"/>
  <c r="AK224" i="20" s="1"/>
  <c r="AJ150" i="20"/>
  <c r="AJ224" i="20" s="1"/>
  <c r="AG150" i="20"/>
  <c r="AF150" i="20"/>
  <c r="AF224" i="20" s="1"/>
  <c r="AC150" i="20"/>
  <c r="AC224" i="20" s="1"/>
  <c r="S150" i="20"/>
  <c r="S224" i="20" s="1"/>
  <c r="R150" i="20"/>
  <c r="R224" i="20" s="1"/>
  <c r="Q150" i="20"/>
  <c r="Q224" i="20" s="1"/>
  <c r="P150" i="20"/>
  <c r="P224" i="20" s="1"/>
  <c r="O150" i="20"/>
  <c r="N150" i="20"/>
  <c r="M150" i="20"/>
  <c r="M224" i="20" s="1"/>
  <c r="L150" i="20"/>
  <c r="L224" i="20" s="1"/>
  <c r="K150" i="20"/>
  <c r="K224" i="20" s="1"/>
  <c r="J150" i="20"/>
  <c r="I150" i="20"/>
  <c r="I224" i="20" s="1"/>
  <c r="H150" i="20"/>
  <c r="H224" i="20" s="1"/>
  <c r="E150" i="20"/>
  <c r="E224" i="20" s="1"/>
  <c r="D150" i="20"/>
  <c r="D224" i="20" s="1"/>
  <c r="C150" i="20"/>
  <c r="C224" i="20" s="1"/>
  <c r="B150" i="20"/>
  <c r="B224" i="20" s="1"/>
  <c r="AY99" i="20"/>
  <c r="AY223" i="20" s="1"/>
  <c r="AX99" i="20"/>
  <c r="AX223" i="20" s="1"/>
  <c r="AU99" i="20"/>
  <c r="AU223" i="20" s="1"/>
  <c r="AT99" i="20"/>
  <c r="AT223" i="20" s="1"/>
  <c r="AS99" i="20"/>
  <c r="AR99" i="20"/>
  <c r="AR223" i="20" s="1"/>
  <c r="AQ99" i="20"/>
  <c r="AQ223" i="20" s="1"/>
  <c r="AP99" i="20"/>
  <c r="AP223" i="20" s="1"/>
  <c r="AM99" i="20"/>
  <c r="AL99" i="20"/>
  <c r="AK99" i="20"/>
  <c r="AJ99" i="20"/>
  <c r="AJ223" i="20" s="1"/>
  <c r="AG99" i="20"/>
  <c r="AF99" i="20"/>
  <c r="AF223" i="20" s="1"/>
  <c r="AC99" i="20"/>
  <c r="AC223" i="20" s="1"/>
  <c r="AA99" i="20"/>
  <c r="AA223" i="20" s="1"/>
  <c r="Z99" i="20"/>
  <c r="Z223" i="20" s="1"/>
  <c r="Y99" i="20"/>
  <c r="X99" i="20"/>
  <c r="W99" i="20"/>
  <c r="W223" i="20" s="1"/>
  <c r="V99" i="20"/>
  <c r="U99" i="20"/>
  <c r="U223" i="20" s="1"/>
  <c r="T99" i="20"/>
  <c r="S99" i="20"/>
  <c r="S223" i="20" s="1"/>
  <c r="R99" i="20"/>
  <c r="R223" i="20" s="1"/>
  <c r="Q99" i="20"/>
  <c r="P99" i="20"/>
  <c r="O99" i="20"/>
  <c r="O223" i="20" s="1"/>
  <c r="N99" i="20"/>
  <c r="M99" i="20"/>
  <c r="M223" i="20" s="1"/>
  <c r="L99" i="20"/>
  <c r="K99" i="20"/>
  <c r="K223" i="20" s="1"/>
  <c r="J99" i="20"/>
  <c r="J223" i="20" s="1"/>
  <c r="I99" i="20"/>
  <c r="I223" i="20" s="1"/>
  <c r="H99" i="20"/>
  <c r="H223" i="20" s="1"/>
  <c r="G99" i="20"/>
  <c r="G223" i="20" s="1"/>
  <c r="F99" i="20"/>
  <c r="C99" i="20"/>
  <c r="C223" i="20" s="1"/>
  <c r="B99" i="20"/>
  <c r="AO78" i="20"/>
  <c r="AO222" i="20" s="1"/>
  <c r="AN78" i="20"/>
  <c r="AN222" i="20" s="1"/>
  <c r="AC78" i="20"/>
  <c r="AC222" i="20" s="1"/>
  <c r="S78" i="20"/>
  <c r="S222" i="20" s="1"/>
  <c r="R78" i="20"/>
  <c r="R222" i="20" s="1"/>
  <c r="M78" i="20"/>
  <c r="M222" i="20" s="1"/>
  <c r="L78" i="20"/>
  <c r="L222" i="20" s="1"/>
  <c r="K78" i="20"/>
  <c r="K222" i="20" s="1"/>
  <c r="J78" i="20"/>
  <c r="J222" i="20" s="1"/>
  <c r="I78" i="20"/>
  <c r="I222" i="20" s="1"/>
  <c r="H78" i="20"/>
  <c r="C78" i="20"/>
  <c r="B78" i="20"/>
  <c r="B222" i="20" s="1"/>
  <c r="AC38" i="20"/>
  <c r="AC221" i="20" s="1"/>
  <c r="M38" i="20"/>
  <c r="M221" i="20" s="1"/>
  <c r="L38" i="20"/>
  <c r="L221" i="20" s="1"/>
  <c r="K38" i="20"/>
  <c r="K221" i="20" s="1"/>
  <c r="J38" i="20"/>
  <c r="J221" i="20" s="1"/>
  <c r="I38" i="20"/>
  <c r="H38" i="20"/>
  <c r="AY19" i="20"/>
  <c r="AY220" i="20" s="1"/>
  <c r="AX19" i="20"/>
  <c r="AC19" i="20"/>
  <c r="AC220" i="20" s="1"/>
  <c r="S19" i="20"/>
  <c r="S220" i="20" s="1"/>
  <c r="R19" i="20"/>
  <c r="R220" i="20" s="1"/>
  <c r="Q19" i="20"/>
  <c r="Q220" i="20" s="1"/>
  <c r="P19" i="20"/>
  <c r="M19" i="20"/>
  <c r="M220" i="20" s="1"/>
  <c r="L19" i="20"/>
  <c r="L220" i="20" s="1"/>
  <c r="K19" i="20"/>
  <c r="J19" i="20"/>
  <c r="I19" i="20"/>
  <c r="I220" i="20" s="1"/>
  <c r="H19" i="20"/>
  <c r="H220" i="20" s="1"/>
  <c r="C19" i="20"/>
  <c r="C220" i="20" s="1"/>
  <c r="B19" i="20"/>
  <c r="K151" i="31"/>
  <c r="J151" i="31"/>
  <c r="G151" i="31"/>
  <c r="F151" i="31"/>
  <c r="C151" i="31"/>
  <c r="B151" i="31"/>
  <c r="O149" i="31"/>
  <c r="N149" i="31"/>
  <c r="H149" i="31"/>
  <c r="E149" i="31"/>
  <c r="D149" i="31"/>
  <c r="O147" i="31"/>
  <c r="O152" i="31" s="1"/>
  <c r="N147" i="31"/>
  <c r="N152" i="31" s="1"/>
  <c r="K147" i="31"/>
  <c r="K152" i="31" s="1"/>
  <c r="J147" i="31"/>
  <c r="J152" i="31" s="1"/>
  <c r="G147" i="31"/>
  <c r="F147" i="31"/>
  <c r="F152" i="31" s="1"/>
  <c r="C147" i="31"/>
  <c r="B147" i="31"/>
  <c r="O128" i="31"/>
  <c r="N128" i="31"/>
  <c r="M128" i="31"/>
  <c r="M147" i="31" s="1"/>
  <c r="L128" i="31"/>
  <c r="L147" i="31" s="1"/>
  <c r="K128" i="31"/>
  <c r="J128" i="31"/>
  <c r="I128" i="31"/>
  <c r="I147" i="31" s="1"/>
  <c r="H128" i="31"/>
  <c r="H147" i="31" s="1"/>
  <c r="G128" i="31"/>
  <c r="F128" i="31"/>
  <c r="E128" i="31"/>
  <c r="E147" i="31" s="1"/>
  <c r="E152" i="31" s="1"/>
  <c r="D128" i="31"/>
  <c r="D147" i="31" s="1"/>
  <c r="D152" i="31" s="1"/>
  <c r="C128" i="31"/>
  <c r="B128" i="31"/>
  <c r="O102" i="31"/>
  <c r="N102" i="31"/>
  <c r="I102" i="31"/>
  <c r="H102" i="31"/>
  <c r="G102" i="31"/>
  <c r="F102" i="31"/>
  <c r="E102" i="31"/>
  <c r="D102" i="31"/>
  <c r="C102" i="31"/>
  <c r="B102" i="31"/>
  <c r="O84" i="31"/>
  <c r="N84" i="31"/>
  <c r="M84" i="31"/>
  <c r="L84" i="31"/>
  <c r="K84" i="31"/>
  <c r="J84" i="31"/>
  <c r="I84" i="31"/>
  <c r="H84" i="31"/>
  <c r="G84" i="31"/>
  <c r="F84" i="31"/>
  <c r="E84" i="31"/>
  <c r="D84" i="31"/>
  <c r="C84" i="31"/>
  <c r="B84" i="31"/>
  <c r="O65" i="31"/>
  <c r="O151" i="31" s="1"/>
  <c r="N65" i="31"/>
  <c r="N151" i="31" s="1"/>
  <c r="M65" i="31"/>
  <c r="M151" i="31" s="1"/>
  <c r="L65" i="31"/>
  <c r="L151" i="31" s="1"/>
  <c r="I65" i="31"/>
  <c r="I151" i="31" s="1"/>
  <c r="H65" i="31"/>
  <c r="H151" i="31" s="1"/>
  <c r="G65" i="31"/>
  <c r="F65" i="31"/>
  <c r="E65" i="31"/>
  <c r="E151" i="31" s="1"/>
  <c r="D65" i="31"/>
  <c r="D151" i="31" s="1"/>
  <c r="C65" i="31"/>
  <c r="B65" i="31"/>
  <c r="Q49" i="31"/>
  <c r="P49" i="31"/>
  <c r="O49" i="31"/>
  <c r="Q150" i="31" s="1"/>
  <c r="Q152" i="31" s="1"/>
  <c r="N49" i="31"/>
  <c r="P150" i="31" s="1"/>
  <c r="P152" i="31" s="1"/>
  <c r="M49" i="31"/>
  <c r="L49" i="31"/>
  <c r="I49" i="31"/>
  <c r="H49" i="31"/>
  <c r="G49" i="31"/>
  <c r="F49" i="31"/>
  <c r="E49" i="31"/>
  <c r="D49" i="31"/>
  <c r="C49" i="31"/>
  <c r="B49" i="31"/>
  <c r="O33" i="31"/>
  <c r="N33" i="31"/>
  <c r="M33" i="31"/>
  <c r="M149" i="31" s="1"/>
  <c r="L33" i="31"/>
  <c r="L149" i="31" s="1"/>
  <c r="I33" i="31"/>
  <c r="I149" i="31" s="1"/>
  <c r="H33" i="31"/>
  <c r="G33" i="31"/>
  <c r="G149" i="31" s="1"/>
  <c r="F33" i="31"/>
  <c r="F149" i="31" s="1"/>
  <c r="E33" i="31"/>
  <c r="D33" i="31"/>
  <c r="C33" i="31"/>
  <c r="C149" i="31" s="1"/>
  <c r="B33" i="31"/>
  <c r="B149" i="31" s="1"/>
  <c r="M16" i="31"/>
  <c r="L16" i="31"/>
  <c r="I16" i="31"/>
  <c r="H16" i="31"/>
  <c r="G16" i="31"/>
  <c r="F16" i="31"/>
  <c r="E16" i="31"/>
  <c r="D16" i="31"/>
  <c r="C16" i="31"/>
  <c r="B16" i="31"/>
  <c r="P206" i="29"/>
  <c r="O206" i="29"/>
  <c r="H200" i="29"/>
  <c r="G200" i="29"/>
  <c r="F200" i="29"/>
  <c r="E200" i="29"/>
  <c r="N176" i="29"/>
  <c r="N205" i="29" s="1"/>
  <c r="M176" i="29"/>
  <c r="M205" i="29" s="1"/>
  <c r="L176" i="29"/>
  <c r="L205" i="29" s="1"/>
  <c r="K176" i="29"/>
  <c r="K205" i="29" s="1"/>
  <c r="J176" i="29"/>
  <c r="J205" i="29" s="1"/>
  <c r="I176" i="29"/>
  <c r="I205" i="29" s="1"/>
  <c r="H176" i="29"/>
  <c r="H205" i="29" s="1"/>
  <c r="G176" i="29"/>
  <c r="G205" i="29" s="1"/>
  <c r="F176" i="29"/>
  <c r="F205" i="29" s="1"/>
  <c r="E176" i="29"/>
  <c r="E205" i="29" s="1"/>
  <c r="D176" i="29"/>
  <c r="D205" i="29" s="1"/>
  <c r="C176" i="29"/>
  <c r="C205" i="29" s="1"/>
  <c r="N159" i="29"/>
  <c r="N204" i="29" s="1"/>
  <c r="M159" i="29"/>
  <c r="M204" i="29" s="1"/>
  <c r="L159" i="29"/>
  <c r="L204" i="29" s="1"/>
  <c r="K159" i="29"/>
  <c r="K204" i="29" s="1"/>
  <c r="J159" i="29"/>
  <c r="J204" i="29" s="1"/>
  <c r="I159" i="29"/>
  <c r="I204" i="29" s="1"/>
  <c r="H159" i="29"/>
  <c r="H204" i="29" s="1"/>
  <c r="G159" i="29"/>
  <c r="G204" i="29" s="1"/>
  <c r="F159" i="29"/>
  <c r="F204" i="29" s="1"/>
  <c r="E159" i="29"/>
  <c r="E204" i="29" s="1"/>
  <c r="D159" i="29"/>
  <c r="D204" i="29" s="1"/>
  <c r="C159" i="29"/>
  <c r="C204" i="29" s="1"/>
  <c r="N135" i="29"/>
  <c r="N203" i="29" s="1"/>
  <c r="M135" i="29"/>
  <c r="M203" i="29" s="1"/>
  <c r="L135" i="29"/>
  <c r="L203" i="29" s="1"/>
  <c r="K135" i="29"/>
  <c r="K203" i="29" s="1"/>
  <c r="J135" i="29"/>
  <c r="J203" i="29" s="1"/>
  <c r="I135" i="29"/>
  <c r="I203" i="29" s="1"/>
  <c r="H135" i="29"/>
  <c r="H203" i="29" s="1"/>
  <c r="G135" i="29"/>
  <c r="G203" i="29" s="1"/>
  <c r="F135" i="29"/>
  <c r="F203" i="29" s="1"/>
  <c r="E135" i="29"/>
  <c r="E203" i="29" s="1"/>
  <c r="D135" i="29"/>
  <c r="D203" i="29" s="1"/>
  <c r="C135" i="29"/>
  <c r="C203" i="29" s="1"/>
  <c r="N114" i="29"/>
  <c r="N202" i="29" s="1"/>
  <c r="M114" i="29"/>
  <c r="M202" i="29" s="1"/>
  <c r="L114" i="29"/>
  <c r="L202" i="29" s="1"/>
  <c r="K114" i="29"/>
  <c r="K202" i="29" s="1"/>
  <c r="J114" i="29"/>
  <c r="J202" i="29" s="1"/>
  <c r="I114" i="29"/>
  <c r="I202" i="29" s="1"/>
  <c r="H114" i="29"/>
  <c r="H202" i="29" s="1"/>
  <c r="G114" i="29"/>
  <c r="G202" i="29" s="1"/>
  <c r="F114" i="29"/>
  <c r="F202" i="29" s="1"/>
  <c r="E114" i="29"/>
  <c r="E202" i="29" s="1"/>
  <c r="D114" i="29"/>
  <c r="D202" i="29" s="1"/>
  <c r="C114" i="29"/>
  <c r="C202" i="29" s="1"/>
  <c r="N86" i="29"/>
  <c r="N201" i="29" s="1"/>
  <c r="M86" i="29"/>
  <c r="M201" i="29" s="1"/>
  <c r="L86" i="29"/>
  <c r="L201" i="29" s="1"/>
  <c r="K86" i="29"/>
  <c r="K201" i="29" s="1"/>
  <c r="J86" i="29"/>
  <c r="J201" i="29" s="1"/>
  <c r="I86" i="29"/>
  <c r="I201" i="29" s="1"/>
  <c r="H86" i="29"/>
  <c r="H201" i="29" s="1"/>
  <c r="G86" i="29"/>
  <c r="G201" i="29" s="1"/>
  <c r="F86" i="29"/>
  <c r="F201" i="29" s="1"/>
  <c r="E86" i="29"/>
  <c r="E201" i="29" s="1"/>
  <c r="D86" i="29"/>
  <c r="D201" i="29" s="1"/>
  <c r="C86" i="29"/>
  <c r="C201" i="29" s="1"/>
  <c r="P68" i="29"/>
  <c r="O68" i="29"/>
  <c r="N68" i="29"/>
  <c r="N200" i="29" s="1"/>
  <c r="M68" i="29"/>
  <c r="M200" i="29" s="1"/>
  <c r="L68" i="29"/>
  <c r="L200" i="29" s="1"/>
  <c r="K68" i="29"/>
  <c r="K200" i="29" s="1"/>
  <c r="J68" i="29"/>
  <c r="J200" i="29" s="1"/>
  <c r="I68" i="29"/>
  <c r="I200" i="29" s="1"/>
  <c r="D68" i="29"/>
  <c r="D200" i="29" s="1"/>
  <c r="C68" i="29"/>
  <c r="C200" i="29" s="1"/>
  <c r="N27" i="29"/>
  <c r="N199" i="29" s="1"/>
  <c r="M27" i="29"/>
  <c r="M199" i="29" s="1"/>
  <c r="L27" i="29"/>
  <c r="L199" i="29" s="1"/>
  <c r="K27" i="29"/>
  <c r="K199" i="29" s="1"/>
  <c r="J27" i="29"/>
  <c r="J199" i="29" s="1"/>
  <c r="I27" i="29"/>
  <c r="I199" i="29" s="1"/>
  <c r="H27" i="29"/>
  <c r="H199" i="29" s="1"/>
  <c r="G27" i="29"/>
  <c r="G199" i="29" s="1"/>
  <c r="F27" i="29"/>
  <c r="F199" i="29" s="1"/>
  <c r="E27" i="29"/>
  <c r="E199" i="29" s="1"/>
  <c r="D27" i="29"/>
  <c r="D199" i="29" s="1"/>
  <c r="C27" i="29"/>
  <c r="C199" i="29" s="1"/>
  <c r="Q171" i="33"/>
  <c r="P171" i="33"/>
  <c r="K170" i="33"/>
  <c r="J170" i="33"/>
  <c r="Q169" i="33"/>
  <c r="P169" i="33"/>
  <c r="K169" i="33"/>
  <c r="J169" i="33"/>
  <c r="Q168" i="33"/>
  <c r="P168" i="33"/>
  <c r="K168" i="33"/>
  <c r="J168" i="33"/>
  <c r="Q167" i="33"/>
  <c r="P167" i="33"/>
  <c r="Q166" i="33"/>
  <c r="P166" i="33"/>
  <c r="K166" i="33"/>
  <c r="J166" i="33"/>
  <c r="Q165" i="33"/>
  <c r="P165" i="33"/>
  <c r="O149" i="33"/>
  <c r="O167" i="33" s="1"/>
  <c r="N149" i="33"/>
  <c r="N167" i="33" s="1"/>
  <c r="M149" i="33"/>
  <c r="M167" i="33" s="1"/>
  <c r="L149" i="33"/>
  <c r="L167" i="33" s="1"/>
  <c r="K149" i="33"/>
  <c r="K167" i="33" s="1"/>
  <c r="J149" i="33"/>
  <c r="J167" i="33" s="1"/>
  <c r="I149" i="33"/>
  <c r="I167" i="33" s="1"/>
  <c r="H149" i="33"/>
  <c r="H167" i="33" s="1"/>
  <c r="G149" i="33"/>
  <c r="G167" i="33" s="1"/>
  <c r="F149" i="33"/>
  <c r="F167" i="33" s="1"/>
  <c r="E149" i="33"/>
  <c r="E167" i="33" s="1"/>
  <c r="D149" i="33"/>
  <c r="D167" i="33" s="1"/>
  <c r="C149" i="33"/>
  <c r="C167" i="33" s="1"/>
  <c r="B149" i="33"/>
  <c r="B167" i="33" s="1"/>
  <c r="O121" i="33"/>
  <c r="O168" i="33" s="1"/>
  <c r="N121" i="33"/>
  <c r="N168" i="33" s="1"/>
  <c r="M121" i="33"/>
  <c r="M168" i="33" s="1"/>
  <c r="L121" i="33"/>
  <c r="L168" i="33" s="1"/>
  <c r="I121" i="33"/>
  <c r="I168" i="33" s="1"/>
  <c r="H121" i="33"/>
  <c r="H168" i="33" s="1"/>
  <c r="G121" i="33"/>
  <c r="G168" i="33" s="1"/>
  <c r="F121" i="33"/>
  <c r="F168" i="33" s="1"/>
  <c r="E121" i="33"/>
  <c r="E168" i="33" s="1"/>
  <c r="D121" i="33"/>
  <c r="D168" i="33" s="1"/>
  <c r="C121" i="33"/>
  <c r="C168" i="33" s="1"/>
  <c r="B121" i="33"/>
  <c r="B168" i="33" s="1"/>
  <c r="O90" i="33"/>
  <c r="O165" i="33" s="1"/>
  <c r="N90" i="33"/>
  <c r="N165" i="33" s="1"/>
  <c r="M90" i="33"/>
  <c r="M165" i="33" s="1"/>
  <c r="L90" i="33"/>
  <c r="L165" i="33" s="1"/>
  <c r="K90" i="33"/>
  <c r="K165" i="33" s="1"/>
  <c r="J90" i="33"/>
  <c r="J165" i="33" s="1"/>
  <c r="I90" i="33"/>
  <c r="I165" i="33" s="1"/>
  <c r="H90" i="33"/>
  <c r="H165" i="33" s="1"/>
  <c r="G90" i="33"/>
  <c r="G165" i="33" s="1"/>
  <c r="F90" i="33"/>
  <c r="F165" i="33" s="1"/>
  <c r="E90" i="33"/>
  <c r="E165" i="33" s="1"/>
  <c r="D90" i="33"/>
  <c r="D165" i="33" s="1"/>
  <c r="C90" i="33"/>
  <c r="C165" i="33" s="1"/>
  <c r="B90" i="33"/>
  <c r="B165" i="33" s="1"/>
  <c r="O69" i="33"/>
  <c r="O171" i="33" s="1"/>
  <c r="N69" i="33"/>
  <c r="N171" i="33" s="1"/>
  <c r="M69" i="33"/>
  <c r="M171" i="33" s="1"/>
  <c r="L69" i="33"/>
  <c r="L171" i="33" s="1"/>
  <c r="K69" i="33"/>
  <c r="K171" i="33" s="1"/>
  <c r="J69" i="33"/>
  <c r="J171" i="33" s="1"/>
  <c r="I69" i="33"/>
  <c r="I171" i="33" s="1"/>
  <c r="H69" i="33"/>
  <c r="H171" i="33" s="1"/>
  <c r="G69" i="33"/>
  <c r="G171" i="33" s="1"/>
  <c r="F69" i="33"/>
  <c r="F171" i="33" s="1"/>
  <c r="E69" i="33"/>
  <c r="E171" i="33" s="1"/>
  <c r="D69" i="33"/>
  <c r="D171" i="33" s="1"/>
  <c r="C69" i="33"/>
  <c r="C171" i="33" s="1"/>
  <c r="B69" i="33"/>
  <c r="B171" i="33" s="1"/>
  <c r="Q49" i="33"/>
  <c r="Q170" i="33" s="1"/>
  <c r="P49" i="33"/>
  <c r="P170" i="33" s="1"/>
  <c r="O49" i="33"/>
  <c r="O170" i="33" s="1"/>
  <c r="N49" i="33"/>
  <c r="N170" i="33" s="1"/>
  <c r="M49" i="33"/>
  <c r="M170" i="33" s="1"/>
  <c r="L49" i="33"/>
  <c r="L170" i="33" s="1"/>
  <c r="I49" i="33"/>
  <c r="I170" i="33" s="1"/>
  <c r="H49" i="33"/>
  <c r="H170" i="33" s="1"/>
  <c r="G49" i="33"/>
  <c r="G170" i="33" s="1"/>
  <c r="F49" i="33"/>
  <c r="F170" i="33" s="1"/>
  <c r="E49" i="33"/>
  <c r="E170" i="33" s="1"/>
  <c r="D49" i="33"/>
  <c r="D170" i="33" s="1"/>
  <c r="C49" i="33"/>
  <c r="C170" i="33" s="1"/>
  <c r="B49" i="33"/>
  <c r="B170" i="33" s="1"/>
  <c r="O34" i="33"/>
  <c r="O169" i="33" s="1"/>
  <c r="N34" i="33"/>
  <c r="N169" i="33" s="1"/>
  <c r="M34" i="33"/>
  <c r="M169" i="33" s="1"/>
  <c r="L34" i="33"/>
  <c r="L169" i="33" s="1"/>
  <c r="I34" i="33"/>
  <c r="I169" i="33" s="1"/>
  <c r="H34" i="33"/>
  <c r="H169" i="33" s="1"/>
  <c r="G34" i="33"/>
  <c r="G169" i="33" s="1"/>
  <c r="F34" i="33"/>
  <c r="F169" i="33" s="1"/>
  <c r="E34" i="33"/>
  <c r="E169" i="33" s="1"/>
  <c r="D34" i="33"/>
  <c r="D169" i="33" s="1"/>
  <c r="C34" i="33"/>
  <c r="C169" i="33" s="1"/>
  <c r="B34" i="33"/>
  <c r="B169" i="33" s="1"/>
  <c r="O18" i="33"/>
  <c r="O166" i="33" s="1"/>
  <c r="N18" i="33"/>
  <c r="N166" i="33" s="1"/>
  <c r="M18" i="33"/>
  <c r="M166" i="33" s="1"/>
  <c r="L18" i="33"/>
  <c r="L166" i="33" s="1"/>
  <c r="I18" i="33"/>
  <c r="I166" i="33" s="1"/>
  <c r="H18" i="33"/>
  <c r="H166" i="33" s="1"/>
  <c r="G18" i="33"/>
  <c r="G166" i="33" s="1"/>
  <c r="F18" i="33"/>
  <c r="F166" i="33" s="1"/>
  <c r="E18" i="33"/>
  <c r="E166" i="33" s="1"/>
  <c r="D18" i="33"/>
  <c r="D166" i="33" s="1"/>
  <c r="C18" i="33"/>
  <c r="C166" i="33" s="1"/>
  <c r="B18" i="33"/>
  <c r="B166" i="33" s="1"/>
  <c r="N8" i="17"/>
  <c r="M8" i="17"/>
  <c r="L8" i="17"/>
  <c r="K8" i="17"/>
  <c r="J8" i="17"/>
  <c r="I8" i="17"/>
  <c r="H8" i="17"/>
  <c r="G8" i="17"/>
  <c r="F8" i="17"/>
  <c r="E8" i="17"/>
  <c r="D8" i="17"/>
  <c r="C8" i="17"/>
  <c r="O7" i="17"/>
  <c r="E7" i="13" s="1"/>
  <c r="O6" i="17"/>
  <c r="O5" i="17"/>
  <c r="N9" i="16"/>
  <c r="M9" i="16"/>
  <c r="L9" i="16"/>
  <c r="K9" i="16"/>
  <c r="J9" i="16"/>
  <c r="I9" i="16"/>
  <c r="H9" i="16"/>
  <c r="G9" i="16"/>
  <c r="F9" i="16"/>
  <c r="E9" i="16"/>
  <c r="D9" i="16"/>
  <c r="C9" i="16"/>
  <c r="O8" i="16"/>
  <c r="O9" i="16" s="1"/>
  <c r="O7" i="16"/>
  <c r="O6" i="16"/>
  <c r="N9" i="15"/>
  <c r="M9" i="15"/>
  <c r="L9" i="15"/>
  <c r="K9" i="15"/>
  <c r="J9" i="15"/>
  <c r="I9" i="15"/>
  <c r="H9" i="15"/>
  <c r="G9" i="15"/>
  <c r="F9" i="15"/>
  <c r="E9" i="15"/>
  <c r="D9" i="15"/>
  <c r="C9" i="15"/>
  <c r="O8" i="15"/>
  <c r="C7" i="13" s="1"/>
  <c r="O7" i="15"/>
  <c r="C6" i="13" s="1"/>
  <c r="O6" i="15"/>
  <c r="N8" i="14"/>
  <c r="M8" i="14"/>
  <c r="L8" i="14"/>
  <c r="K8" i="14"/>
  <c r="J8" i="14"/>
  <c r="I8" i="14"/>
  <c r="H8" i="14"/>
  <c r="G8" i="14"/>
  <c r="F8" i="14"/>
  <c r="E8" i="14"/>
  <c r="D8" i="14"/>
  <c r="C8" i="14"/>
  <c r="O7" i="14"/>
  <c r="B7" i="13" s="1"/>
  <c r="O6" i="14"/>
  <c r="O5" i="14"/>
  <c r="D8" i="13"/>
  <c r="D7" i="13"/>
  <c r="E6" i="13"/>
  <c r="D6" i="13"/>
  <c r="B6" i="13"/>
  <c r="E5" i="13"/>
  <c r="D5" i="13"/>
  <c r="C5" i="13"/>
  <c r="B5" i="13"/>
  <c r="J7" i="41"/>
  <c r="J7" i="40"/>
  <c r="J11" i="39"/>
  <c r="J16" i="38"/>
  <c r="J8" i="37"/>
  <c r="J40" i="34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Q13" i="10"/>
  <c r="P13" i="10"/>
  <c r="O13" i="10"/>
  <c r="N13" i="10"/>
  <c r="M13" i="10"/>
  <c r="L13" i="10"/>
  <c r="G13" i="10"/>
  <c r="F13" i="10"/>
  <c r="C13" i="10"/>
  <c r="B13" i="10"/>
  <c r="P13" i="11"/>
  <c r="K13" i="11"/>
  <c r="J13" i="11"/>
  <c r="I13" i="11"/>
  <c r="H13" i="11"/>
  <c r="G13" i="11"/>
  <c r="F13" i="11"/>
  <c r="E13" i="11"/>
  <c r="D13" i="11"/>
  <c r="C13" i="11"/>
  <c r="B13" i="11"/>
  <c r="I14" i="12"/>
  <c r="H14" i="12"/>
  <c r="F14" i="12"/>
  <c r="E14" i="12"/>
  <c r="D14" i="12"/>
  <c r="C14" i="12"/>
  <c r="B14" i="12"/>
  <c r="I13" i="9"/>
  <c r="H13" i="9"/>
  <c r="G13" i="9"/>
  <c r="F13" i="9"/>
  <c r="E13" i="9"/>
  <c r="D13" i="9"/>
  <c r="C13" i="9"/>
  <c r="B13" i="9"/>
  <c r="K13" i="8"/>
  <c r="J13" i="8"/>
  <c r="I13" i="8"/>
  <c r="H13" i="8"/>
  <c r="G13" i="8"/>
  <c r="F13" i="8"/>
  <c r="E13" i="8"/>
  <c r="D13" i="8"/>
  <c r="C13" i="8"/>
  <c r="B13" i="8"/>
  <c r="H14" i="50"/>
  <c r="G14" i="50"/>
  <c r="F14" i="50"/>
  <c r="D14" i="50"/>
  <c r="C14" i="50"/>
  <c r="B14" i="50"/>
  <c r="L13" i="50"/>
  <c r="K13" i="50"/>
  <c r="M13" i="50" s="1"/>
  <c r="J13" i="50"/>
  <c r="I13" i="50"/>
  <c r="E13" i="50"/>
  <c r="J14" i="50"/>
  <c r="I10" i="50"/>
  <c r="I14" i="50" s="1"/>
  <c r="E10" i="50"/>
  <c r="L9" i="50"/>
  <c r="L14" i="50" s="1"/>
  <c r="K9" i="50"/>
  <c r="K14" i="50" s="1"/>
  <c r="J9" i="50"/>
  <c r="M9" i="50" s="1"/>
  <c r="I9" i="50"/>
  <c r="E9" i="50"/>
  <c r="N14" i="28"/>
  <c r="K14" i="28"/>
  <c r="J14" i="28"/>
  <c r="H14" i="28"/>
  <c r="G14" i="28"/>
  <c r="F14" i="28"/>
  <c r="E14" i="28"/>
  <c r="D14" i="28"/>
  <c r="C14" i="28"/>
  <c r="B14" i="28"/>
  <c r="L9" i="28"/>
  <c r="L14" i="28" s="1"/>
  <c r="K9" i="28"/>
  <c r="J9" i="28"/>
  <c r="M9" i="28" s="1"/>
  <c r="M14" i="28" s="1"/>
  <c r="I9" i="28"/>
  <c r="I14" i="28" s="1"/>
  <c r="E9" i="28"/>
  <c r="H14" i="4"/>
  <c r="G14" i="4"/>
  <c r="F14" i="4"/>
  <c r="D14" i="4"/>
  <c r="C14" i="4"/>
  <c r="B14" i="4"/>
  <c r="L13" i="4"/>
  <c r="K13" i="4"/>
  <c r="M13" i="4" s="1"/>
  <c r="J13" i="4"/>
  <c r="I13" i="4"/>
  <c r="E13" i="4"/>
  <c r="M10" i="4"/>
  <c r="L10" i="4"/>
  <c r="K10" i="4"/>
  <c r="J10" i="4"/>
  <c r="I10" i="4"/>
  <c r="E10" i="4"/>
  <c r="L9" i="4"/>
  <c r="L14" i="4" s="1"/>
  <c r="K9" i="4"/>
  <c r="K14" i="4" s="1"/>
  <c r="J9" i="4"/>
  <c r="M9" i="4" s="1"/>
  <c r="I9" i="4"/>
  <c r="E9" i="4"/>
  <c r="M7" i="4"/>
  <c r="L7" i="4"/>
  <c r="K7" i="4"/>
  <c r="J7" i="4"/>
  <c r="J14" i="4" s="1"/>
  <c r="I7" i="4"/>
  <c r="I14" i="4" s="1"/>
  <c r="E7" i="4"/>
  <c r="E14" i="4" s="1"/>
  <c r="S15" i="3"/>
  <c r="Q15" i="3"/>
  <c r="N15" i="3"/>
  <c r="M15" i="3"/>
  <c r="L15" i="3"/>
  <c r="K15" i="3"/>
  <c r="J15" i="3"/>
  <c r="I15" i="3"/>
  <c r="G15" i="3"/>
  <c r="F15" i="3"/>
  <c r="E15" i="3"/>
  <c r="D15" i="3"/>
  <c r="C15" i="3"/>
  <c r="B15" i="3"/>
  <c r="R14" i="3"/>
  <c r="Q14" i="3"/>
  <c r="P14" i="3"/>
  <c r="H14" i="3"/>
  <c r="R11" i="3"/>
  <c r="Q11" i="3"/>
  <c r="P11" i="3"/>
  <c r="P15" i="3" s="1"/>
  <c r="H11" i="3"/>
  <c r="R10" i="3"/>
  <c r="Q10" i="3"/>
  <c r="P10" i="3"/>
  <c r="O10" i="3"/>
  <c r="O15" i="3" s="1"/>
  <c r="H10" i="3"/>
  <c r="Q8" i="3"/>
  <c r="P8" i="3"/>
  <c r="R8" i="3" s="1"/>
  <c r="R15" i="3" s="1"/>
  <c r="H8" i="3"/>
  <c r="H15" i="3" s="1"/>
  <c r="P16" i="2"/>
  <c r="O16" i="2"/>
  <c r="N16" i="2"/>
  <c r="M16" i="2"/>
  <c r="L16" i="2"/>
  <c r="K16" i="2"/>
  <c r="J16" i="2"/>
  <c r="I16" i="2"/>
  <c r="Q15" i="2"/>
  <c r="R15" i="2" s="1"/>
  <c r="P15" i="2"/>
  <c r="O15" i="2"/>
  <c r="Q12" i="2"/>
  <c r="P12" i="2"/>
  <c r="R12" i="2" s="1"/>
  <c r="O12" i="2"/>
  <c r="Q11" i="2"/>
  <c r="R11" i="2" s="1"/>
  <c r="P11" i="2"/>
  <c r="O11" i="2"/>
  <c r="N15" i="27"/>
  <c r="M15" i="27"/>
  <c r="L15" i="27"/>
  <c r="K15" i="27"/>
  <c r="J15" i="27"/>
  <c r="I15" i="27"/>
  <c r="G15" i="27"/>
  <c r="F15" i="27"/>
  <c r="E15" i="27"/>
  <c r="D15" i="27"/>
  <c r="C15" i="27"/>
  <c r="B15" i="27"/>
  <c r="Q14" i="27"/>
  <c r="P14" i="27"/>
  <c r="R14" i="27" s="1"/>
  <c r="O14" i="27"/>
  <c r="H14" i="27"/>
  <c r="U12" i="27"/>
  <c r="W12" i="27" s="1"/>
  <c r="U11" i="27"/>
  <c r="W11" i="27" s="1"/>
  <c r="AE10" i="27"/>
  <c r="Q10" i="27"/>
  <c r="P10" i="27"/>
  <c r="O10" i="27"/>
  <c r="U10" i="27" s="1"/>
  <c r="H10" i="27"/>
  <c r="U9" i="27"/>
  <c r="W9" i="27" s="1"/>
  <c r="Q8" i="27"/>
  <c r="P8" i="27"/>
  <c r="O8" i="27"/>
  <c r="H8" i="27"/>
  <c r="H15" i="27" s="1"/>
  <c r="I14" i="1"/>
  <c r="H14" i="1"/>
  <c r="G14" i="1"/>
  <c r="F14" i="1"/>
  <c r="D14" i="1"/>
  <c r="C14" i="1"/>
  <c r="B14" i="1"/>
  <c r="E10" i="1"/>
  <c r="E9" i="1"/>
  <c r="E7" i="1"/>
  <c r="C8" i="13" l="1"/>
  <c r="AQ227" i="20"/>
  <c r="R16" i="2"/>
  <c r="L152" i="31"/>
  <c r="Q227" i="20"/>
  <c r="M152" i="31"/>
  <c r="AW227" i="20"/>
  <c r="W227" i="20"/>
  <c r="AF227" i="20"/>
  <c r="AV227" i="20"/>
  <c r="H152" i="31"/>
  <c r="B152" i="31"/>
  <c r="B8" i="13"/>
  <c r="I152" i="31"/>
  <c r="C152" i="31"/>
  <c r="N227" i="20"/>
  <c r="AP227" i="20"/>
  <c r="E8" i="13"/>
  <c r="G152" i="31"/>
  <c r="P227" i="20"/>
  <c r="AR227" i="20"/>
  <c r="AO227" i="20"/>
  <c r="AD227" i="20"/>
  <c r="E14" i="1"/>
  <c r="P172" i="33"/>
  <c r="D227" i="20"/>
  <c r="AJ227" i="20"/>
  <c r="Q126" i="21"/>
  <c r="Q138" i="21"/>
  <c r="Q146" i="21"/>
  <c r="Q150" i="21"/>
  <c r="F9" i="25"/>
  <c r="F7" i="25"/>
  <c r="P44" i="26"/>
  <c r="R10" i="27"/>
  <c r="W10" i="27" s="1"/>
  <c r="Q172" i="33"/>
  <c r="E227" i="20"/>
  <c r="AB227" i="20"/>
  <c r="AK227" i="20"/>
  <c r="P127" i="21"/>
  <c r="P135" i="21"/>
  <c r="P143" i="21"/>
  <c r="Q44" i="26"/>
  <c r="P116" i="24"/>
  <c r="O15" i="27"/>
  <c r="U15" i="27" s="1"/>
  <c r="O8" i="14"/>
  <c r="O9" i="15"/>
  <c r="O8" i="17"/>
  <c r="I227" i="20"/>
  <c r="R8" i="27"/>
  <c r="Q16" i="2"/>
  <c r="AX227" i="20"/>
  <c r="Q128" i="21"/>
  <c r="Q132" i="21"/>
  <c r="Q144" i="21"/>
  <c r="Q148" i="21"/>
  <c r="F8" i="25"/>
  <c r="P66" i="24"/>
  <c r="Q15" i="27"/>
  <c r="E14" i="50"/>
  <c r="AN227" i="20"/>
  <c r="P129" i="21"/>
  <c r="P137" i="21"/>
  <c r="P145" i="21"/>
  <c r="P113" i="21"/>
  <c r="Q66" i="24"/>
  <c r="M14" i="4"/>
  <c r="Q113" i="21"/>
  <c r="C151" i="21"/>
  <c r="U14" i="27"/>
  <c r="W14" i="27" s="1"/>
  <c r="P15" i="27"/>
  <c r="AE227" i="20"/>
  <c r="Q41" i="24"/>
  <c r="F5" i="25"/>
  <c r="P46" i="26"/>
  <c r="D25" i="46"/>
  <c r="AC227" i="20"/>
  <c r="H15" i="24"/>
  <c r="I15" i="24"/>
  <c r="J227" i="20"/>
  <c r="K227" i="20"/>
  <c r="H227" i="20"/>
  <c r="P45" i="26"/>
  <c r="H78" i="46"/>
  <c r="E78" i="46"/>
  <c r="I48" i="46"/>
  <c r="H48" i="46"/>
  <c r="E48" i="46"/>
  <c r="D48" i="46"/>
  <c r="L25" i="46"/>
  <c r="H25" i="46"/>
  <c r="I25" i="46"/>
  <c r="L13" i="46"/>
  <c r="M13" i="46"/>
  <c r="I13" i="46"/>
  <c r="D13" i="46"/>
  <c r="K172" i="33"/>
  <c r="J172" i="33"/>
  <c r="C172" i="33"/>
  <c r="B172" i="33"/>
  <c r="M172" i="33"/>
  <c r="L172" i="33"/>
  <c r="I172" i="33"/>
  <c r="H172" i="33"/>
  <c r="G172" i="33"/>
  <c r="F172" i="33"/>
  <c r="E172" i="33"/>
  <c r="D172" i="33"/>
  <c r="D91" i="46"/>
  <c r="D78" i="46"/>
  <c r="L48" i="46"/>
  <c r="H13" i="46"/>
  <c r="E18" i="46"/>
  <c r="E25" i="46" s="1"/>
  <c r="E6" i="46"/>
  <c r="E13" i="46" s="1"/>
  <c r="H66" i="24"/>
  <c r="F16" i="25"/>
  <c r="E19" i="25"/>
  <c r="F18" i="25"/>
  <c r="D19" i="25"/>
  <c r="P41" i="24"/>
  <c r="P28" i="24"/>
  <c r="O151" i="21"/>
  <c r="D151" i="21"/>
  <c r="B151" i="21"/>
  <c r="P131" i="21"/>
  <c r="P133" i="21"/>
  <c r="P139" i="21"/>
  <c r="P141" i="21"/>
  <c r="P147" i="21"/>
  <c r="P149" i="21"/>
  <c r="Q131" i="21"/>
  <c r="Q133" i="21"/>
  <c r="Q139" i="21"/>
  <c r="Q141" i="21"/>
  <c r="P130" i="21"/>
  <c r="P136" i="21"/>
  <c r="P140" i="21"/>
  <c r="P146" i="21"/>
  <c r="P148" i="21"/>
  <c r="P150" i="21"/>
  <c r="E151" i="21"/>
  <c r="Q130" i="21"/>
  <c r="Q134" i="21"/>
  <c r="Q136" i="21"/>
  <c r="Q140" i="21"/>
  <c r="Q142" i="21"/>
  <c r="J151" i="21"/>
  <c r="I151" i="21"/>
  <c r="K151" i="21"/>
  <c r="N151" i="21"/>
  <c r="F151" i="21"/>
  <c r="G151" i="21"/>
  <c r="H151" i="21"/>
  <c r="M151" i="21"/>
  <c r="L151" i="21"/>
  <c r="Q37" i="21"/>
  <c r="P37" i="21"/>
  <c r="H79" i="24"/>
  <c r="C19" i="25"/>
  <c r="F17" i="25"/>
  <c r="I79" i="24"/>
  <c r="F6" i="25"/>
  <c r="H130" i="24"/>
  <c r="I130" i="24"/>
  <c r="E10" i="25"/>
  <c r="C10" i="25"/>
  <c r="D10" i="25"/>
  <c r="H41" i="24"/>
  <c r="I41" i="24"/>
  <c r="P15" i="24"/>
  <c r="Q15" i="24"/>
  <c r="M14" i="50"/>
  <c r="R15" i="27"/>
  <c r="U8" i="27"/>
  <c r="W8" i="27" s="1"/>
  <c r="G7" i="23"/>
  <c r="G13" i="23" s="1"/>
  <c r="D19" i="23"/>
  <c r="D25" i="23" s="1"/>
  <c r="H206" i="29"/>
  <c r="G206" i="29"/>
  <c r="F206" i="29"/>
  <c r="E206" i="29"/>
  <c r="D206" i="29"/>
  <c r="C206" i="29"/>
  <c r="N206" i="29"/>
  <c r="K206" i="29"/>
  <c r="J206" i="29"/>
  <c r="I206" i="29"/>
  <c r="M206" i="29"/>
  <c r="L206" i="29"/>
  <c r="J7" i="23"/>
  <c r="J13" i="23" s="1"/>
  <c r="D7" i="23"/>
  <c r="D13" i="23" s="1"/>
  <c r="AY227" i="20"/>
  <c r="R227" i="20"/>
  <c r="S227" i="20"/>
  <c r="L227" i="20"/>
  <c r="M227" i="20"/>
  <c r="C227" i="20"/>
  <c r="B227" i="20"/>
  <c r="J19" i="23"/>
  <c r="J25" i="23" s="1"/>
  <c r="O172" i="33"/>
  <c r="N172" i="33"/>
  <c r="W15" i="27" l="1"/>
  <c r="F19" i="25"/>
  <c r="Q151" i="21"/>
  <c r="P151" i="21"/>
  <c r="F10" i="25"/>
</calcChain>
</file>

<file path=xl/sharedStrings.xml><?xml version="1.0" encoding="utf-8"?>
<sst xmlns="http://schemas.openxmlformats.org/spreadsheetml/2006/main" count="6477" uniqueCount="1768">
  <si>
    <t xml:space="preserve">BILANGAN TERNAKAN </t>
  </si>
  <si>
    <t>TAHUN 2023</t>
  </si>
  <si>
    <t>DAERAH</t>
  </si>
  <si>
    <t>KERBAU</t>
  </si>
  <si>
    <t>LEMBU PEDAGING</t>
  </si>
  <si>
    <t>LEMBU TENUSU</t>
  </si>
  <si>
    <t>JUMLAH LEMBU</t>
  </si>
  <si>
    <t>KAMBING PEDAGING</t>
  </si>
  <si>
    <t>KAMBING TENUSU</t>
  </si>
  <si>
    <t>BEBIRI</t>
  </si>
  <si>
    <t>BABI</t>
  </si>
  <si>
    <t>SEREMBAN</t>
  </si>
  <si>
    <t>JELEBU</t>
  </si>
  <si>
    <t>REMBAU</t>
  </si>
  <si>
    <t>KUALA PILAH</t>
  </si>
  <si>
    <t>JEMPOL</t>
  </si>
  <si>
    <t>TAMPIN</t>
  </si>
  <si>
    <t>PORT DICKSON</t>
  </si>
  <si>
    <t>JUMLAH</t>
  </si>
  <si>
    <t>BANCI LEMBU PEDAGING</t>
  </si>
  <si>
    <t>Lembu K.K</t>
  </si>
  <si>
    <t>Lembu Kacukan Daging</t>
  </si>
  <si>
    <t>Jumlah</t>
  </si>
  <si>
    <t>Jumlah Penternak</t>
  </si>
  <si>
    <t>Jantan</t>
  </si>
  <si>
    <t>Betina</t>
  </si>
  <si>
    <t>&lt;1 thn</t>
  </si>
  <si>
    <t>1-2 thn</t>
  </si>
  <si>
    <t>&gt;2 thn</t>
  </si>
  <si>
    <t xml:space="preserve">     -</t>
  </si>
  <si>
    <t xml:space="preserve">JEMPOL </t>
  </si>
  <si>
    <t>BANCI LEMBU TENUSU</t>
  </si>
  <si>
    <t>Lembu Tenusu /LID</t>
  </si>
  <si>
    <t>Lembu Kacukan Tenusu</t>
  </si>
  <si>
    <t>(1 tdk aktif)</t>
  </si>
  <si>
    <t>BANCI  KERBAU</t>
  </si>
  <si>
    <t>Sawah</t>
  </si>
  <si>
    <t>Murrah</t>
  </si>
  <si>
    <t>BANCIAN  KAMBING PEDAGING</t>
  </si>
  <si>
    <t xml:space="preserve"> </t>
  </si>
  <si>
    <t>&lt;6bln</t>
  </si>
  <si>
    <t>6-12bln</t>
  </si>
  <si>
    <t>&gt;1 thn</t>
  </si>
  <si>
    <t>BANCIAN  KAMBING SUSU</t>
  </si>
  <si>
    <t>BANCIAN  BEBIRI</t>
  </si>
  <si>
    <t>Jumlah Besar</t>
  </si>
  <si>
    <t>BANCI  BABI</t>
  </si>
  <si>
    <t>BAKA</t>
  </si>
  <si>
    <t>BETINA</t>
  </si>
  <si>
    <t>LAIN-LAIN</t>
  </si>
  <si>
    <t>JUMLAH PENTERNAK</t>
  </si>
  <si>
    <t>₋</t>
  </si>
  <si>
    <t>BANCI AYAM</t>
  </si>
  <si>
    <t>Ayam Kampong</t>
  </si>
  <si>
    <t>Ayam Pedaging</t>
  </si>
  <si>
    <t>Ayam Penelur</t>
  </si>
  <si>
    <t>Ayam Baka/Pembiak</t>
  </si>
  <si>
    <t>Jumlah Keseluruhan</t>
  </si>
  <si>
    <t>Ternakan</t>
  </si>
  <si>
    <t>Penternak</t>
  </si>
  <si>
    <t>NAMA PENTERNAK</t>
  </si>
  <si>
    <t>BANCI ITIK</t>
  </si>
  <si>
    <t>Itik Pembiak</t>
  </si>
  <si>
    <t xml:space="preserve">Itik Pedaging </t>
  </si>
  <si>
    <t>Itik Penelur</t>
  </si>
  <si>
    <t>BANCI PUYUH</t>
  </si>
  <si>
    <t>Puyuh Pedaging</t>
  </si>
  <si>
    <t>Puyuh Baka</t>
  </si>
  <si>
    <t>Puyuh Penelur</t>
  </si>
  <si>
    <t>BANCI ANEKA HAIWAN</t>
  </si>
  <si>
    <t>Kuda</t>
  </si>
  <si>
    <t>Rusa</t>
  </si>
  <si>
    <t>Arnab</t>
  </si>
  <si>
    <t>Anak</t>
  </si>
  <si>
    <t>BANCIAN ANEKA HAIWAN &amp; ANEKA UNGGAS</t>
  </si>
  <si>
    <t>Mukim / Spesis</t>
  </si>
  <si>
    <t>Landak</t>
  </si>
  <si>
    <t>Katak</t>
  </si>
  <si>
    <t>Labi-Labi</t>
  </si>
  <si>
    <t>Unta</t>
  </si>
  <si>
    <t>Ostrich</t>
  </si>
  <si>
    <t>Belanda</t>
  </si>
  <si>
    <t>Angsa</t>
  </si>
  <si>
    <t>Merpati</t>
  </si>
  <si>
    <t>Walit</t>
  </si>
  <si>
    <t>Ter</t>
  </si>
  <si>
    <t>Pen</t>
  </si>
  <si>
    <t>Bil. Pen</t>
  </si>
  <si>
    <t>Ayam Katek</t>
  </si>
  <si>
    <t>Ayam Selasih</t>
  </si>
  <si>
    <t>Api-api</t>
  </si>
  <si>
    <t>Ayam Turki</t>
  </si>
  <si>
    <t>Serama</t>
  </si>
  <si>
    <t>Merak</t>
  </si>
  <si>
    <t>Mutiara</t>
  </si>
  <si>
    <t>Ayam Kuang</t>
  </si>
  <si>
    <t>Ayam Piru</t>
  </si>
  <si>
    <t>Pen - Bilangan Penternak</t>
  </si>
  <si>
    <t>Ter  - Bilangan Ternakan</t>
  </si>
  <si>
    <t>BANCIAN PENGUSAHA TERNAKAN ANGSA DI NEGERI SEMBILAN</t>
  </si>
  <si>
    <r>
      <rPr>
        <sz val="8"/>
        <color theme="1"/>
        <rFont val="Century Gothic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8"/>
        <color theme="1"/>
        <rFont val="Century Gothic"/>
        <family val="2"/>
      </rPr>
      <t>TAHUN 2021</t>
    </r>
  </si>
  <si>
    <t>BIL</t>
  </si>
  <si>
    <t>NO K.P</t>
  </si>
  <si>
    <t>NO TEL</t>
  </si>
  <si>
    <t>ALAMAT RUMAH/PREMIS</t>
  </si>
  <si>
    <t>MUKIM</t>
  </si>
  <si>
    <t>PARLIMEN</t>
  </si>
  <si>
    <t>DUN</t>
  </si>
  <si>
    <t>ANGSA</t>
  </si>
  <si>
    <t>GPS (LADANG)</t>
  </si>
  <si>
    <t>BANCIAN PENGUSAHA TERNAKAN AYAM MUTIARA DI NEGERI SEMBILAN</t>
  </si>
  <si>
    <t xml:space="preserve">ALAMAT RUMAH/PREMIS </t>
  </si>
  <si>
    <t>AYAM</t>
  </si>
  <si>
    <t xml:space="preserve">MUTIARA </t>
  </si>
  <si>
    <t>BANCIAN PENGUSAHA TERNAKAN LANDAK DI NEGERI SEMBILAN</t>
  </si>
  <si>
    <t>LANDAK</t>
  </si>
  <si>
    <t>BANCIAN PENGUSAHA TERNAKAN AYAM PIRU DI NEGERI SEMBILAN</t>
  </si>
  <si>
    <t>AYAM PIRU</t>
  </si>
  <si>
    <t>BANCIAN PENGUSAHA TERNAKAN OSTRICH DI NEGERI SEMBILAN</t>
  </si>
  <si>
    <t>OSTRICH</t>
  </si>
  <si>
    <t>BANCIAN PENGUSAHA TERNAKAN AYAM KUANG DI NEGERI SEMBILAN</t>
  </si>
  <si>
    <t>AYAM KUANG</t>
  </si>
  <si>
    <t>BANCIAN PENGUSAHA TERNAKAN MERAK DI NEGERI SEMBILAN</t>
  </si>
  <si>
    <r>
      <rPr>
        <sz val="9"/>
        <color theme="1"/>
        <rFont val="Century Gothic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entury Gothic"/>
        <family val="2"/>
      </rPr>
      <t>TAHUN 2021</t>
    </r>
  </si>
  <si>
    <t>ALAMAT RUMAH</t>
  </si>
  <si>
    <t>MERAK</t>
  </si>
  <si>
    <t>LADANG ALAM WARISAN</t>
  </si>
  <si>
    <t>870103-01-5539</t>
  </si>
  <si>
    <t>013-7391193</t>
  </si>
  <si>
    <t>48, KG TENGAH, TJG IPOH</t>
  </si>
  <si>
    <t>SERI MENANTI</t>
  </si>
  <si>
    <t>BANCIAN PENGUSAHA TERNAKAN  WALIT DI NEGERI SEMBILAN</t>
  </si>
  <si>
    <t>WALIT</t>
  </si>
  <si>
    <t>CHONG KWI FATT</t>
  </si>
  <si>
    <t>680524-05-5187</t>
  </si>
  <si>
    <t>013-3447350</t>
  </si>
  <si>
    <t>LOT 857, KM1, JLN SIMPANG PERTANG</t>
  </si>
  <si>
    <t>PERTANG</t>
  </si>
  <si>
    <t>FAH TIEW SEAI</t>
  </si>
  <si>
    <t>800910-05-5103</t>
  </si>
  <si>
    <t>013-6336388</t>
  </si>
  <si>
    <t>NO: 14, JLN BR 1, TAMAN BUNGA RAYA</t>
  </si>
  <si>
    <t>NG GOK SWEE</t>
  </si>
  <si>
    <t>540312-05-5084</t>
  </si>
  <si>
    <t>019-6634551</t>
  </si>
  <si>
    <t>NO: 13, JLN BR 1, TAMAN BUNGA RAYA</t>
  </si>
  <si>
    <t>LEONG KAR HONG</t>
  </si>
  <si>
    <t>690805-05-5107</t>
  </si>
  <si>
    <t>013-2353087</t>
  </si>
  <si>
    <t>NO: 63, TAMAN SRI PERTANG</t>
  </si>
  <si>
    <t>WONG MEOW WHA</t>
  </si>
  <si>
    <t>570909-05-5105</t>
  </si>
  <si>
    <t>016-3844884</t>
  </si>
  <si>
    <t>LOT 2078, CHEMPEDAK</t>
  </si>
  <si>
    <t>GELAMI LEMI</t>
  </si>
  <si>
    <t>CHENNAH</t>
  </si>
  <si>
    <t>YAP KEAT FUI</t>
  </si>
  <si>
    <t>650503-05-5199</t>
  </si>
  <si>
    <t>012-3066609</t>
  </si>
  <si>
    <t>LOT 795, DURIAN GASING</t>
  </si>
  <si>
    <t>ULU TRIANG</t>
  </si>
  <si>
    <t>LEE AH PIANG</t>
  </si>
  <si>
    <t>630227-05-5171</t>
  </si>
  <si>
    <t>012-6188330</t>
  </si>
  <si>
    <t>PT NO: 1086, LOT 20 DESA PERMAI</t>
  </si>
  <si>
    <t>YAP AH KIEW</t>
  </si>
  <si>
    <t>400808-05-5045</t>
  </si>
  <si>
    <t>RUMAH KEBUN FELDA TITI</t>
  </si>
  <si>
    <t>CHUA BOON HON</t>
  </si>
  <si>
    <t>801230-05-5171</t>
  </si>
  <si>
    <t>012-3675285</t>
  </si>
  <si>
    <t>LOT3301, KAMPUNG CHEMPEDAK</t>
  </si>
  <si>
    <t>CHIN KET KEONG</t>
  </si>
  <si>
    <t>690713-05-5193</t>
  </si>
  <si>
    <t>012-3393870</t>
  </si>
  <si>
    <t>LOT 7220, KAMPUNG BARU SINGKON</t>
  </si>
  <si>
    <t>SIM SIEW LING</t>
  </si>
  <si>
    <t>861020-59-5166</t>
  </si>
  <si>
    <t>014-7848391</t>
  </si>
  <si>
    <t>LOT 6415, KG JELONDONG</t>
  </si>
  <si>
    <t>LIM AH ENG</t>
  </si>
  <si>
    <t>641214-05-5032</t>
  </si>
  <si>
    <t>KG SEPERI TENGAH</t>
  </si>
  <si>
    <t>691113-05-5039</t>
  </si>
  <si>
    <t>LOT 3832, SETOR</t>
  </si>
  <si>
    <t>LAI LEE YING</t>
  </si>
  <si>
    <t>790321-05-5088</t>
  </si>
  <si>
    <t>012-6287211</t>
  </si>
  <si>
    <t>NO 14, TAMAN INDUSTRI MAHSAN</t>
  </si>
  <si>
    <t>JELAI</t>
  </si>
  <si>
    <t>BAHAU</t>
  </si>
  <si>
    <t>LOT 451, ROMPIN</t>
  </si>
  <si>
    <t xml:space="preserve">BAHAU </t>
  </si>
  <si>
    <t>PT 1454, BATU 36, JALAN PAHANG</t>
  </si>
  <si>
    <t>JERAM PADANG</t>
  </si>
  <si>
    <t>CHONG MENG CHIN</t>
  </si>
  <si>
    <t>651023-05-5063</t>
  </si>
  <si>
    <t>019-6227733</t>
  </si>
  <si>
    <t>TAMAN BUKIT TAISHO</t>
  </si>
  <si>
    <t>NO. 23A , JALAN RIA, TAMAN RIA</t>
  </si>
  <si>
    <t>CHONG MENG THONG</t>
  </si>
  <si>
    <t>721106-05-5115</t>
  </si>
  <si>
    <t>NO 97, JALAN BESAR</t>
  </si>
  <si>
    <t>NO.16, TINGKAT 1 &amp; 2 ,</t>
  </si>
  <si>
    <t>012-9198980</t>
  </si>
  <si>
    <t>NO.4, TINGKAT 2, JALAN MEWAH</t>
  </si>
  <si>
    <t>LAM YIN HOCK</t>
  </si>
  <si>
    <t>780804-04-5483</t>
  </si>
  <si>
    <t>019-6511148</t>
  </si>
  <si>
    <t>283,TINGKAT ATAS, JALAN SERTING UTAMA 7</t>
  </si>
  <si>
    <t>ALVIN GOH CHEE KEONG</t>
  </si>
  <si>
    <t>800121-06-5683</t>
  </si>
  <si>
    <t>012-3619876</t>
  </si>
  <si>
    <t>NO.16, TAMAN SORNAM</t>
  </si>
  <si>
    <t>NO.23, TAMAN SORNAM</t>
  </si>
  <si>
    <t>NO.4, TAMAN MUHIBAH</t>
  </si>
  <si>
    <t>CHIN KOON TEEN</t>
  </si>
  <si>
    <t>611101-05-5709</t>
  </si>
  <si>
    <t>019-6216689</t>
  </si>
  <si>
    <t>NO:9 TAMAN SORNAM</t>
  </si>
  <si>
    <t>NO: 43, TAMAN SORNAM</t>
  </si>
  <si>
    <t>MOHD DZHUDDIN B IDRIS</t>
  </si>
  <si>
    <t>781203-14-5299</t>
  </si>
  <si>
    <t>017-3174783</t>
  </si>
  <si>
    <t>JALAN MERPATI 3,</t>
  </si>
  <si>
    <t>YONG YON KONG</t>
  </si>
  <si>
    <t>660508-05-5349</t>
  </si>
  <si>
    <t>019-6200330</t>
  </si>
  <si>
    <t>NO: 157B</t>
  </si>
  <si>
    <t>CHONG KIAU</t>
  </si>
  <si>
    <t>590811-05-5391</t>
  </si>
  <si>
    <t>019-6222208</t>
  </si>
  <si>
    <t>NOP: 19, LORONG 2</t>
  </si>
  <si>
    <t>TEYPIOW FEE</t>
  </si>
  <si>
    <t>571203-04-5495</t>
  </si>
  <si>
    <t>012-6352511</t>
  </si>
  <si>
    <t>NO: 12, JALAN BESAR BAHAU</t>
  </si>
  <si>
    <t>LOW KIM LONG</t>
  </si>
  <si>
    <t>760114-05-5045</t>
  </si>
  <si>
    <t>019-7513959</t>
  </si>
  <si>
    <t>NO: 13,  TAMAN SATELIT</t>
  </si>
  <si>
    <t>019-6513959</t>
  </si>
  <si>
    <t>NO: 27 TAMAN LELAYANG</t>
  </si>
  <si>
    <t>HJ SALEH BIN HUSIN</t>
  </si>
  <si>
    <t>420102-08-5231</t>
  </si>
  <si>
    <t>013-2354897</t>
  </si>
  <si>
    <t>NO: 231,  BLOK ' K'</t>
  </si>
  <si>
    <t>YAP CHING LEONG</t>
  </si>
  <si>
    <t>521013-01-5185</t>
  </si>
  <si>
    <t>012-6020303</t>
  </si>
  <si>
    <t>LOT 1603,1604, TAMAN JAYA</t>
  </si>
  <si>
    <t>TAN LEE HWEE</t>
  </si>
  <si>
    <t>551012-01-5949</t>
  </si>
  <si>
    <t>019-6216606</t>
  </si>
  <si>
    <t>LOT 806, KAWASAN INDUSTRI PEKAN MAHSAN</t>
  </si>
  <si>
    <t>LOT 1603 &amp;1604, TAMAN JAYA</t>
  </si>
  <si>
    <t>YAP CHIN LEONG</t>
  </si>
  <si>
    <t>LOT 1603 ,1604 TAMAN JAYA</t>
  </si>
  <si>
    <t>NO: 115-B-2,</t>
  </si>
  <si>
    <t>GHONG MENG THONG</t>
  </si>
  <si>
    <t>721106-05-5155</t>
  </si>
  <si>
    <t>NO: 11, TINGKAT ATAS</t>
  </si>
  <si>
    <t>630712-05-5779</t>
  </si>
  <si>
    <t>NO: 36, TAMAN SATELITE</t>
  </si>
  <si>
    <t>721021-05-5036</t>
  </si>
  <si>
    <t>NO: 133, TINGKAT ATAS</t>
  </si>
  <si>
    <t>570606-01-6651</t>
  </si>
  <si>
    <t>NO: 157, LORONG 4</t>
  </si>
  <si>
    <t>LEW KIM SANG</t>
  </si>
  <si>
    <t>430204-05-5039</t>
  </si>
  <si>
    <t>012-6521888</t>
  </si>
  <si>
    <t>NO: 19: TAMAN LELAYANG</t>
  </si>
  <si>
    <t>SIN YOK LIN</t>
  </si>
  <si>
    <t>580326-05-5401</t>
  </si>
  <si>
    <t>012-2768663</t>
  </si>
  <si>
    <t>NO: 3273, JALAN MEDANG UTAMA</t>
  </si>
  <si>
    <t>LEW TEK MING</t>
  </si>
  <si>
    <t>721107-05-5301</t>
  </si>
  <si>
    <t>PT 1162, JALAN PUTERI 1</t>
  </si>
  <si>
    <t>LEW MING MING</t>
  </si>
  <si>
    <t>710922-05-5179</t>
  </si>
  <si>
    <t>018-2763213</t>
  </si>
  <si>
    <t>NO: 3, TAMAN LELAYANG</t>
  </si>
  <si>
    <t>LIAW MING KEE</t>
  </si>
  <si>
    <t>640302-05-5599</t>
  </si>
  <si>
    <t>012-3186183</t>
  </si>
  <si>
    <t>PPT 1152, JALAN PUTERI 1</t>
  </si>
  <si>
    <t>NG AH YING</t>
  </si>
  <si>
    <t>490320-05-5022</t>
  </si>
  <si>
    <t>012-6238906</t>
  </si>
  <si>
    <t>NO: 1, TINGKAT ATAS</t>
  </si>
  <si>
    <t>LEE KIM KEONG</t>
  </si>
  <si>
    <t>720809-05-0905</t>
  </si>
  <si>
    <t>012-2159139</t>
  </si>
  <si>
    <t>NO: 23A, JALAN RIA 2</t>
  </si>
  <si>
    <t>CHONG THIAM FOO</t>
  </si>
  <si>
    <t>710619-05-5301</t>
  </si>
  <si>
    <t>NO: 15, TAMAN KWANG HUP</t>
  </si>
  <si>
    <t>NO: 16,TAMAN KWANG HUP</t>
  </si>
  <si>
    <t>WONG YOKE CHONG</t>
  </si>
  <si>
    <t>600530-05-5361</t>
  </si>
  <si>
    <t>019-6363433</t>
  </si>
  <si>
    <t>NO: 20, TAMAN KWANG HUP</t>
  </si>
  <si>
    <t>NO: 3274, JALAN MEDANG UTAMA</t>
  </si>
  <si>
    <t>CHONG KOON SANG</t>
  </si>
  <si>
    <t>420709-10-5071</t>
  </si>
  <si>
    <t>019-6605663</t>
  </si>
  <si>
    <t>NO: 41, LADANG GEDDES</t>
  </si>
  <si>
    <t>NO: 40, LADANG GEDDES</t>
  </si>
  <si>
    <t>KUALA JEMPOL</t>
  </si>
  <si>
    <t>NO: 39, LADANG GEDDES</t>
  </si>
  <si>
    <t>KAW NGAN BOY</t>
  </si>
  <si>
    <t>471028-01-5222</t>
  </si>
  <si>
    <t>NO: 67A, JALAN SEKOLAH TAMIL</t>
  </si>
  <si>
    <t>LAM YOKE CHAN</t>
  </si>
  <si>
    <t>650821-05-53466</t>
  </si>
  <si>
    <t>016-6523662</t>
  </si>
  <si>
    <t>NO: 128-1, PUSAT PERNIAGAAN KIARA</t>
  </si>
  <si>
    <t>LEONG PAK KIM</t>
  </si>
  <si>
    <t>860312-59-5227</t>
  </si>
  <si>
    <t>012-3939910</t>
  </si>
  <si>
    <t>NO: 185, JALAN SERTING UTAMA</t>
  </si>
  <si>
    <t>TAN BOON SOON</t>
  </si>
  <si>
    <t>811209-05-5301</t>
  </si>
  <si>
    <t>012-3740757</t>
  </si>
  <si>
    <t>NO: 57, PUSAT PERNIAGAAN KIARA</t>
  </si>
  <si>
    <t>TEE CHING WONG</t>
  </si>
  <si>
    <t>790308-01-5997</t>
  </si>
  <si>
    <t>016-6608123</t>
  </si>
  <si>
    <t>NO: 5E, JALAN RIA 2</t>
  </si>
  <si>
    <t>NO: 37, JALAN RIA 2, TAMAN RIA 2,</t>
  </si>
  <si>
    <t>JE MPOL</t>
  </si>
  <si>
    <t>LIM KOK LEANG</t>
  </si>
  <si>
    <t>801213-05-5161</t>
  </si>
  <si>
    <t>012-6777306</t>
  </si>
  <si>
    <t>NO: 314,  JALAN SERTING UTAMA</t>
  </si>
  <si>
    <t>ROMPIN</t>
  </si>
  <si>
    <t>740903-05-5031</t>
  </si>
  <si>
    <t>NO: 313, JALAN SERTING UTAMA 4/2</t>
  </si>
  <si>
    <t>NO: 184, JALAN SERTING UTAMA 5</t>
  </si>
  <si>
    <t>019-660566</t>
  </si>
  <si>
    <t>NO: 45, LADANG GEDDES</t>
  </si>
  <si>
    <t>NO: 44, LADANG GEDDES</t>
  </si>
  <si>
    <t>NO: 43, LADANG GEDDES</t>
  </si>
  <si>
    <t>NO: 42 LADANG GEDDES</t>
  </si>
  <si>
    <t>CHIN FEI FUN</t>
  </si>
  <si>
    <t>800504-05-5140</t>
  </si>
  <si>
    <t>012-6278068</t>
  </si>
  <si>
    <t>NO: 2, JALAN BERINGIN 1</t>
  </si>
  <si>
    <t>MOHAMAD RUZLAN BIN ZAKARIA</t>
  </si>
  <si>
    <t>740928-05-0928</t>
  </si>
  <si>
    <t>019-9740022</t>
  </si>
  <si>
    <t>LOT 11376, KG DATO' JOHAN</t>
  </si>
  <si>
    <t>NO: 60, TINGKAT 3, JALAN RIA2,</t>
  </si>
  <si>
    <t>PT 1169, TAMAN DESA PUTERI</t>
  </si>
  <si>
    <t>CHEW ANG NGA</t>
  </si>
  <si>
    <t>630521-05-5311</t>
  </si>
  <si>
    <t>019-6633855</t>
  </si>
  <si>
    <t>NO: 35, TAMAN SATELITE</t>
  </si>
  <si>
    <t>WAN POO LOONG</t>
  </si>
  <si>
    <t>730202-05-5275</t>
  </si>
  <si>
    <t>019-3712172</t>
  </si>
  <si>
    <t>NO: 12, TAMAN SORNAM</t>
  </si>
  <si>
    <t>LEONG HAN KIM</t>
  </si>
  <si>
    <t>550128-05-5518</t>
  </si>
  <si>
    <t>019-6612613</t>
  </si>
  <si>
    <t>NO: 27,TAMAN SORNAM</t>
  </si>
  <si>
    <t>CHIN YUEN SIN</t>
  </si>
  <si>
    <t>761122-05-5883</t>
  </si>
  <si>
    <t>017-6805511</t>
  </si>
  <si>
    <t>NO: 26, TAMAN SORNAM</t>
  </si>
  <si>
    <t>CHIN HON KEE</t>
  </si>
  <si>
    <t>500308-05-5085</t>
  </si>
  <si>
    <t>019-6519339</t>
  </si>
  <si>
    <t>NO: 6, TAMAN SORNAM</t>
  </si>
  <si>
    <t>NO: 46, JALAN KIARA</t>
  </si>
  <si>
    <t>CHIN YUEN SAN</t>
  </si>
  <si>
    <t>NO: 112, JALAN KIARA 1/2</t>
  </si>
  <si>
    <t>CHEW MOI FONG</t>
  </si>
  <si>
    <t>560622-05-5264</t>
  </si>
  <si>
    <t>019-3683280</t>
  </si>
  <si>
    <t>NO: 269, TAMAN SUN HUP</t>
  </si>
  <si>
    <t>CHIN YUEN CHOON</t>
  </si>
  <si>
    <t>830120-05-5229</t>
  </si>
  <si>
    <t>NO: 21, TAMAN SATELITE</t>
  </si>
  <si>
    <t>LIM HONG CHOO</t>
  </si>
  <si>
    <t>500226-05-5014</t>
  </si>
  <si>
    <t>NO: 11, JALAN BERINGIN2</t>
  </si>
  <si>
    <t>460925-05-5001</t>
  </si>
  <si>
    <t>NO: 3, JLAN BERINGIN 2</t>
  </si>
  <si>
    <t>NO: 17, LORONG 2</t>
  </si>
  <si>
    <t>TAN LEE ENG</t>
  </si>
  <si>
    <t>590321-01-6373</t>
  </si>
  <si>
    <t>019-6219833</t>
  </si>
  <si>
    <t>NO: 22, TAMAN SORNAM</t>
  </si>
  <si>
    <t>NO: 3067 TAMAN MARGOSA</t>
  </si>
  <si>
    <t>NO: 15, TAMAN SATELITE</t>
  </si>
  <si>
    <t>NO: 11, TAMAN SATELITE</t>
  </si>
  <si>
    <t>CHEW AH LEEK</t>
  </si>
  <si>
    <t>580922-05-5125</t>
  </si>
  <si>
    <t>019-6689109</t>
  </si>
  <si>
    <t>NO: 32 TAMAN SATELITE</t>
  </si>
  <si>
    <t>KENT LEE</t>
  </si>
  <si>
    <t>850810-05-5099</t>
  </si>
  <si>
    <t>012-3125487</t>
  </si>
  <si>
    <t>NO: 12, PUSAT PERNIGAAN ANGSANA</t>
  </si>
  <si>
    <t>012-3122487</t>
  </si>
  <si>
    <t>NO: 13, PUSAT PERNIAGAAN ANGSANA</t>
  </si>
  <si>
    <t>NO: 13B (14) PUSAT PERNIAGAAN ANGSANA</t>
  </si>
  <si>
    <t>SERTING ILIR</t>
  </si>
  <si>
    <t>SG LUI</t>
  </si>
  <si>
    <t>NG OE FONG</t>
  </si>
  <si>
    <t>470810-10-5899</t>
  </si>
  <si>
    <t>012-3808373</t>
  </si>
  <si>
    <t>145, PUSAT PERNIAGAAN MEGA MAHSAN</t>
  </si>
  <si>
    <t>520826-05-5016</t>
  </si>
  <si>
    <t>NO: 146 PUSAT PERNIAGAAN MEGA, MAHSAN</t>
  </si>
  <si>
    <t>SIOW KOO CHUAN</t>
  </si>
  <si>
    <t>600209-05-5205</t>
  </si>
  <si>
    <t>019-6219663</t>
  </si>
  <si>
    <t>NO: 144, PUSAT PERNIAGAAN MEGA,</t>
  </si>
  <si>
    <t>NO: 143, PUSAT PERNIAGAAN MEGA,</t>
  </si>
  <si>
    <t>LEONG SHEE HAU</t>
  </si>
  <si>
    <t>840210-05-5301</t>
  </si>
  <si>
    <t>012-3065685</t>
  </si>
  <si>
    <t>LOT 280, BATU CHAPING</t>
  </si>
  <si>
    <t>TAN KEE LEE</t>
  </si>
  <si>
    <t>020628-08-5044</t>
  </si>
  <si>
    <t>016-9232117</t>
  </si>
  <si>
    <t>NO: 2, JALAN 1,</t>
  </si>
  <si>
    <t>FANG KWAN YUEN</t>
  </si>
  <si>
    <t>471202-05-5255</t>
  </si>
  <si>
    <t>019-6223770</t>
  </si>
  <si>
    <t>NO: 24,JALAN RIA 2</t>
  </si>
  <si>
    <t>LING HAU KUANG</t>
  </si>
  <si>
    <t>600707-08-5247</t>
  </si>
  <si>
    <t>NO: 149, TAMAN SRI MAHSAN</t>
  </si>
  <si>
    <t>SG  LUI</t>
  </si>
  <si>
    <t>NO: 17, TAMAN ANGSANA</t>
  </si>
  <si>
    <t>TING BOON LEONG</t>
  </si>
  <si>
    <t>761211-02-5395</t>
  </si>
  <si>
    <t>017-2666330</t>
  </si>
  <si>
    <t>NO: 39, TAMAN SATELITE</t>
  </si>
  <si>
    <t>LEE YIN SANG</t>
  </si>
  <si>
    <t>590916-05-5363</t>
  </si>
  <si>
    <t>019-6236726</t>
  </si>
  <si>
    <t>LOT 45, BAHAGIAN ON LOCK</t>
  </si>
  <si>
    <t>NO: 2, JALAN SEKOLAH TAMIL</t>
  </si>
  <si>
    <t>NO: 15, TAMAN TERATAI</t>
  </si>
  <si>
    <t>LEE TIAM HOE</t>
  </si>
  <si>
    <t>670508-10-5229</t>
  </si>
  <si>
    <t>012-2646893</t>
  </si>
  <si>
    <t>PT 319, TAMAN MEGAH</t>
  </si>
  <si>
    <t>ONG LEA LIANG</t>
  </si>
  <si>
    <t>7011114-10-5497</t>
  </si>
  <si>
    <t>017-6625003</t>
  </si>
  <si>
    <t>NO: 16, TAMAN SORNAM</t>
  </si>
  <si>
    <t>SERING</t>
  </si>
  <si>
    <t>LEE TONG CHAT</t>
  </si>
  <si>
    <t>530510-05-5019</t>
  </si>
  <si>
    <t>019-3692337</t>
  </si>
  <si>
    <t>BELAKANG LOT 1125, KM 3/4, JLN GEMAS - ROMPIN,</t>
  </si>
  <si>
    <t>701114-10-5497</t>
  </si>
  <si>
    <t>NO: 22 TAMAN SORNAM</t>
  </si>
  <si>
    <t>NO: 4, TAMAN MUHIBBAH</t>
  </si>
  <si>
    <t>LEE CHU MIN</t>
  </si>
  <si>
    <t>451018-04-5120</t>
  </si>
  <si>
    <t>012-2941348</t>
  </si>
  <si>
    <t>NO: 3, TAMAN MUHIBAH</t>
  </si>
  <si>
    <t>SERTING ULU</t>
  </si>
  <si>
    <t>SERTING</t>
  </si>
  <si>
    <t>CHAN YING SAI</t>
  </si>
  <si>
    <t>550914-05-5267</t>
  </si>
  <si>
    <t>019-6209008</t>
  </si>
  <si>
    <t>NO: 54, LORONG 3</t>
  </si>
  <si>
    <t>NO: 6, JALAN 1</t>
  </si>
  <si>
    <t>OU CHYI GANG</t>
  </si>
  <si>
    <t>530715-05-5573</t>
  </si>
  <si>
    <t>014-7353699</t>
  </si>
  <si>
    <t>24A, LOT 5028, MUKIM PILAH</t>
  </si>
  <si>
    <t>AMPANG TINGGI</t>
  </si>
  <si>
    <t>PILAH</t>
  </si>
  <si>
    <t>SULAIMAN BIN ABD RAHMAN</t>
  </si>
  <si>
    <t>621225-10-7581</t>
  </si>
  <si>
    <t>013-2048644</t>
  </si>
  <si>
    <t>LOT 6366, KAMPUNG GUNUNG PASIR</t>
  </si>
  <si>
    <t>JUASSEH</t>
  </si>
  <si>
    <t>LIM KIM HENG</t>
  </si>
  <si>
    <t>610226-10-5007</t>
  </si>
  <si>
    <t>012-6977977</t>
  </si>
  <si>
    <t>TN-025 BLOCK G, KG.MALAN</t>
  </si>
  <si>
    <t>TN-049 LOT 1951, KG.MAASOP</t>
  </si>
  <si>
    <t>TN-050 LOT 1951, KG.MAASOP</t>
  </si>
  <si>
    <t>TN 051-1, KG.MAASOP</t>
  </si>
  <si>
    <t>TN-051-2, KG. MASOP</t>
  </si>
  <si>
    <t>SENALING</t>
  </si>
  <si>
    <t>MOHD LAWEE BIN PALAWANGAI</t>
  </si>
  <si>
    <t>540720-01-5487</t>
  </si>
  <si>
    <t>012-6987102</t>
  </si>
  <si>
    <t>NO: 106, BLOK E</t>
  </si>
  <si>
    <t>LOW KAM FOOK</t>
  </si>
  <si>
    <t>610527-05-5007</t>
  </si>
  <si>
    <t>012-2684693</t>
  </si>
  <si>
    <t>NO: 3124, TAMAN MELANG</t>
  </si>
  <si>
    <t>LOM KAM FOOK</t>
  </si>
  <si>
    <t>NO: 50, PUSAT KOMERSIL</t>
  </si>
  <si>
    <t>TN-648, LOT 1951,KAMPUNG MAASOP</t>
  </si>
  <si>
    <t xml:space="preserve">PILAH </t>
  </si>
  <si>
    <t>ADVIN PHANG</t>
  </si>
  <si>
    <t>721002-05-5049</t>
  </si>
  <si>
    <t>LOT 20203, LORONG 11,</t>
  </si>
  <si>
    <t>JIMAH</t>
  </si>
  <si>
    <t>TELUK KEMANG</t>
  </si>
  <si>
    <t>CHUAH</t>
  </si>
  <si>
    <t>012-5015916</t>
  </si>
  <si>
    <t>LOT 346&amp;347, BANDAR PORT DICKSON</t>
  </si>
  <si>
    <t>LOT 4419, EXCEVALLEY</t>
  </si>
  <si>
    <t>CHEOH THIAN SHING</t>
  </si>
  <si>
    <t>541225-05-5021</t>
  </si>
  <si>
    <t>019-6619968</t>
  </si>
  <si>
    <t>6297, TAMAN PD JAYA</t>
  </si>
  <si>
    <t>LOT 20206, LORONG 11,</t>
  </si>
  <si>
    <t>DR GHULAM SHAH</t>
  </si>
  <si>
    <t>671202-05-5403</t>
  </si>
  <si>
    <t>012-6656837</t>
  </si>
  <si>
    <t>LOT 2527, BATU 20, AIR HITAM</t>
  </si>
  <si>
    <t>NO. 4198, BUKIT KEMPAS</t>
  </si>
  <si>
    <t>KRISHNALINGAM</t>
  </si>
  <si>
    <t>-</t>
  </si>
  <si>
    <t>012-6010241</t>
  </si>
  <si>
    <t>LOT 12486, JLN SEKOLAH TEKNIK</t>
  </si>
  <si>
    <t>NO: 6296, TAMAN PD JAYA</t>
  </si>
  <si>
    <t>DEE POH CHUAN</t>
  </si>
  <si>
    <t>511119-05-5071</t>
  </si>
  <si>
    <t>019-6203101</t>
  </si>
  <si>
    <t>NO: 2, LOT 6005,</t>
  </si>
  <si>
    <t>NO: 4968, TAMAN PANTAI MAS</t>
  </si>
  <si>
    <t>LOT 74B, KG KUALA LUKUT</t>
  </si>
  <si>
    <t>CHOO SUN WOO</t>
  </si>
  <si>
    <t>670209-05-5309</t>
  </si>
  <si>
    <t>016-2126784</t>
  </si>
  <si>
    <t>4428, JALAN  BESAR BUKIT PELANDOK</t>
  </si>
  <si>
    <t>670209-05-5305</t>
  </si>
  <si>
    <t>NO: 4430, JALAN BESAR BUKIT PELANDOK</t>
  </si>
  <si>
    <t>LINGGI</t>
  </si>
  <si>
    <t>67209-05-5305</t>
  </si>
  <si>
    <t>NO: 4429, JALAN BESAR BUKIT PELANDOK</t>
  </si>
  <si>
    <t>LUKUT</t>
  </si>
  <si>
    <t>YAP KEN LEE</t>
  </si>
  <si>
    <t>790927-05-5462</t>
  </si>
  <si>
    <t>019-6606262</t>
  </si>
  <si>
    <t>NO: 38, BANDAR BARU LUKUT</t>
  </si>
  <si>
    <t>680614-05-5228</t>
  </si>
  <si>
    <t>NO: 37, BANDAR BARU LUKUT</t>
  </si>
  <si>
    <t>640222-05-5433</t>
  </si>
  <si>
    <t>NO: 125, TINGKAT ATAS,</t>
  </si>
  <si>
    <t>590321-05-5161</t>
  </si>
  <si>
    <t>NO: 124, TINGKAT ATAS</t>
  </si>
  <si>
    <t>YOEW PIT HOON</t>
  </si>
  <si>
    <t>680227-05-5316</t>
  </si>
  <si>
    <t>012-6380981</t>
  </si>
  <si>
    <t>LOT 855/5, BATU ½, JALAN PANTAI</t>
  </si>
  <si>
    <t>LIM KIAN HUAT</t>
  </si>
  <si>
    <t>760318-10-5825</t>
  </si>
  <si>
    <t>012-3175820</t>
  </si>
  <si>
    <t>NO: 39, BANDAR BARU LUKUT</t>
  </si>
  <si>
    <t>LOT 855/4, BATU ½, JALAN PANTAI,</t>
  </si>
  <si>
    <t>DI THIEN KEE</t>
  </si>
  <si>
    <t>720122-05-5479</t>
  </si>
  <si>
    <t>012-6020333</t>
  </si>
  <si>
    <t>PT 7132, PERMAI PARK</t>
  </si>
  <si>
    <t>DI THIEN KIM</t>
  </si>
  <si>
    <t>660301-05-5181</t>
  </si>
  <si>
    <t>012-6019999</t>
  </si>
  <si>
    <t>PT 7131 PERMAI PARK</t>
  </si>
  <si>
    <t>NO: 1, JALAN PERDANA 1</t>
  </si>
  <si>
    <t>WONG CHEE WAH</t>
  </si>
  <si>
    <t>701119-05-5319</t>
  </si>
  <si>
    <t>012-3322995</t>
  </si>
  <si>
    <t>LOT 11894 KG SRI PARIT</t>
  </si>
  <si>
    <t>TAN SOW SUNG</t>
  </si>
  <si>
    <t>581006-05-5327</t>
  </si>
  <si>
    <t>019-6444625</t>
  </si>
  <si>
    <t>LOT 716, G 16236, KG SRI PARIT</t>
  </si>
  <si>
    <t>ALAN WONG KWONG LOON</t>
  </si>
  <si>
    <t>880903-05-5773</t>
  </si>
  <si>
    <t>LOT 4463, TAMAN MUHIBBAH</t>
  </si>
  <si>
    <t>670626-05-5226</t>
  </si>
  <si>
    <t>LOT 12307 KG SRI PARIT</t>
  </si>
  <si>
    <t>YAP HOCK JOO</t>
  </si>
  <si>
    <t>671202-05-5163</t>
  </si>
  <si>
    <t>012-6882883</t>
  </si>
  <si>
    <t>LOT 1016, TINGKAT BAWAH</t>
  </si>
  <si>
    <t>YAP HOCK LAI</t>
  </si>
  <si>
    <t>590916-05-5267</t>
  </si>
  <si>
    <t>019-6507888</t>
  </si>
  <si>
    <t>LOT 1015, TINGKAT BAWAH</t>
  </si>
  <si>
    <t>KHOO FOOK SENG</t>
  </si>
  <si>
    <t>680211-05-5321</t>
  </si>
  <si>
    <t>012-6018880</t>
  </si>
  <si>
    <t>NO: 4972, TAMAN PANTAI MAS</t>
  </si>
  <si>
    <t>YAP KIAN TOH</t>
  </si>
  <si>
    <t>651002-05-5451</t>
  </si>
  <si>
    <t>019-4121132</t>
  </si>
  <si>
    <t>LOT 3788/9, TAMAN TANJUNG</t>
  </si>
  <si>
    <t>760407-05-5276</t>
  </si>
  <si>
    <t>LOT 3788/6 TAMAN TANJUNG</t>
  </si>
  <si>
    <t>SAUNDAR RAJAN A/L PERIANAN</t>
  </si>
  <si>
    <t>580901-05-5089</t>
  </si>
  <si>
    <t>019-3667167</t>
  </si>
  <si>
    <t>LOT 1549, KG INDIA BUKIT PELANDOK</t>
  </si>
  <si>
    <t>LAU SWEE LING</t>
  </si>
  <si>
    <t>610502-05-5262</t>
  </si>
  <si>
    <t>014-3604833</t>
  </si>
  <si>
    <t>LOT 3339 KAMPUNG CHUAH</t>
  </si>
  <si>
    <t>TEH AH SOON</t>
  </si>
  <si>
    <t>530110-05-5335</t>
  </si>
  <si>
    <t>016-2056496</t>
  </si>
  <si>
    <t>LOT 1410 BUKIT PELANDOK</t>
  </si>
  <si>
    <t>TEH YING HEE</t>
  </si>
  <si>
    <t>580115-05-5487</t>
  </si>
  <si>
    <t>NO: 483/4 TINGKAT 1</t>
  </si>
  <si>
    <t>TAN KIEN HOE</t>
  </si>
  <si>
    <t>810731-</t>
  </si>
  <si>
    <t>019-6618193</t>
  </si>
  <si>
    <t>NO: 166, JALAN DS 1/1</t>
  </si>
  <si>
    <t>TAN KIEN SENG</t>
  </si>
  <si>
    <t>770704-05-5327</t>
  </si>
  <si>
    <t>012-660133</t>
  </si>
  <si>
    <t>NO: 176,JALAN D/S 1/12</t>
  </si>
  <si>
    <t>TAN SWEE HONG</t>
  </si>
  <si>
    <t>720422-05-5278</t>
  </si>
  <si>
    <t>013-6799699</t>
  </si>
  <si>
    <t>PT 477 TAMAN PD UTAMA</t>
  </si>
  <si>
    <t>TAN SWEE LIAM</t>
  </si>
  <si>
    <t>581216-05-5288</t>
  </si>
  <si>
    <t>019-6521918</t>
  </si>
  <si>
    <t>PT 4637 NO: 41, TAMAN ANIKA</t>
  </si>
  <si>
    <t>YONG CHEE KIAT</t>
  </si>
  <si>
    <t>552806-04-5009</t>
  </si>
  <si>
    <t>019-6528888</t>
  </si>
  <si>
    <t>PT 478, TAMAN PD UTAMA</t>
  </si>
  <si>
    <t>HIAP FO CHAI</t>
  </si>
  <si>
    <t>500627-05-5023</t>
  </si>
  <si>
    <t>NO: 2/5743, TAMAN PANTAI MAS,</t>
  </si>
  <si>
    <t>CHONG SIEW HOOI</t>
  </si>
  <si>
    <t>7509-05-5196</t>
  </si>
  <si>
    <t>012-6800432</t>
  </si>
  <si>
    <t>NO: 1022, TINGKAT ATAS</t>
  </si>
  <si>
    <t>YAP MEI CHAN</t>
  </si>
  <si>
    <t>751118-05-5144</t>
  </si>
  <si>
    <t>LOT 2522, NO: 17, TAMAN SEAVIEW BANDAR</t>
  </si>
  <si>
    <t>YAP KIAN SENG</t>
  </si>
  <si>
    <t>740124-05-5139</t>
  </si>
  <si>
    <t>NO: 1017, BATU ½, JALAN PANTAI</t>
  </si>
  <si>
    <t>770419-05-5507</t>
  </si>
  <si>
    <t>NO: 1023, BATU 1½,</t>
  </si>
  <si>
    <t>SIM TIONG HUAT</t>
  </si>
  <si>
    <t>930409-05-5121</t>
  </si>
  <si>
    <t>NO: 6007 TAMAN TUN SAMBANTHAN</t>
  </si>
  <si>
    <t>SIM TIONG CHUAN</t>
  </si>
  <si>
    <t>631029-05-5701</t>
  </si>
  <si>
    <t>NO: 169, DS 1/12, DATARAN SEGAR</t>
  </si>
  <si>
    <t>SIM SIN CHUAN</t>
  </si>
  <si>
    <t>PT 8896 KG SRI PARIT</t>
  </si>
  <si>
    <t>GAN FANG YONG</t>
  </si>
  <si>
    <t>821229-05-5575</t>
  </si>
  <si>
    <t>016-2644522</t>
  </si>
  <si>
    <t>LOT 287, KG  CHUAH</t>
  </si>
  <si>
    <t>TAN KAH HO</t>
  </si>
  <si>
    <t>630806-05-5059</t>
  </si>
  <si>
    <t>LOT 1494, JALAN CHUAH</t>
  </si>
  <si>
    <t>CHOK KIAN HENG</t>
  </si>
  <si>
    <t>750920-05-5171</t>
  </si>
  <si>
    <t>012-6016200</t>
  </si>
  <si>
    <t>KAMPUNG SUNGAI SENDAYAN</t>
  </si>
  <si>
    <t>SOO SING LIONG</t>
  </si>
  <si>
    <t>660210-05-5143</t>
  </si>
  <si>
    <t>019-6212822</t>
  </si>
  <si>
    <t>TAMAN JIMAH JAYA</t>
  </si>
  <si>
    <t>LOW PENG BOON</t>
  </si>
  <si>
    <t>610418-05-5903</t>
  </si>
  <si>
    <t>019-6607969</t>
  </si>
  <si>
    <t>LOT 4464, TAMAN MUHIBBAH</t>
  </si>
  <si>
    <t>ANG LEE SING</t>
  </si>
  <si>
    <t>560611-5031</t>
  </si>
  <si>
    <t>019-6509529</t>
  </si>
  <si>
    <t>NO: 3A, JALAN SPRINGHILL 2B</t>
  </si>
  <si>
    <t>YEOH KEONG TIEW</t>
  </si>
  <si>
    <t>620420-05-5452</t>
  </si>
  <si>
    <t>012-6380403</t>
  </si>
  <si>
    <t>NO: 463, JALAN ANGGERIK 3</t>
  </si>
  <si>
    <t>ONG BOON HING</t>
  </si>
  <si>
    <t>450801-71-5195</t>
  </si>
  <si>
    <t>019-6608091</t>
  </si>
  <si>
    <t>NO: 29, PASAR BESAR LUKUT</t>
  </si>
  <si>
    <t>NO: 33, BANDAR BARU LUKUT</t>
  </si>
  <si>
    <t>CHAN KET HONG</t>
  </si>
  <si>
    <t>910428-05-5049</t>
  </si>
  <si>
    <t>LOT 6517, PEKAN LUKUT</t>
  </si>
  <si>
    <t>LEE KWEE CHOW</t>
  </si>
  <si>
    <t>451016-05-5165</t>
  </si>
  <si>
    <t>016-2073186</t>
  </si>
  <si>
    <t>LOT 4964, KAMPUNG ASCOT</t>
  </si>
  <si>
    <t>CHANG CHAN YIP</t>
  </si>
  <si>
    <t>019-9302628</t>
  </si>
  <si>
    <t>NO: 22, LORONG BANDAR LUKUT</t>
  </si>
  <si>
    <t>ANG MING HUAT</t>
  </si>
  <si>
    <t>690909-05-5347</t>
  </si>
  <si>
    <t>019-6112168</t>
  </si>
  <si>
    <t>NO: 28, BANDAR BARU LUKUT</t>
  </si>
  <si>
    <t>TAN SOU SHUNG</t>
  </si>
  <si>
    <t>820626-05-5083</t>
  </si>
  <si>
    <t>012-6823880</t>
  </si>
  <si>
    <t>NO: 131 PT 2614, JALAN BUKIT PALONG</t>
  </si>
  <si>
    <t>LEE YEE LAN</t>
  </si>
  <si>
    <t>740905-05-5190</t>
  </si>
  <si>
    <t>012-3343033</t>
  </si>
  <si>
    <t>LOT 1266 GM 1134</t>
  </si>
  <si>
    <t>SOO BAN SENG</t>
  </si>
  <si>
    <t>771204-05-5739</t>
  </si>
  <si>
    <t>019-3609993</t>
  </si>
  <si>
    <t>NO: 1039, TINGKAT 1</t>
  </si>
  <si>
    <t>SOH KWEE GUAN</t>
  </si>
  <si>
    <t>62011-05-5387</t>
  </si>
  <si>
    <t>012-6382919</t>
  </si>
  <si>
    <t>NO: 1014, PT 306, JALAN PANTAI</t>
  </si>
  <si>
    <t>CHIOK CHAI HOCK</t>
  </si>
  <si>
    <t>620715-05-5441</t>
  </si>
  <si>
    <t>012-6231783</t>
  </si>
  <si>
    <t>NO: 95 LOT 20, BANDAR BARU LUKUT</t>
  </si>
  <si>
    <t>770319-05-5507</t>
  </si>
  <si>
    <t>LOT 855/2, BATU 1/2</t>
  </si>
  <si>
    <t>SIM SIEW FONG</t>
  </si>
  <si>
    <t>900614-05-5588</t>
  </si>
  <si>
    <t>LOT 3415, KG KUALA LUKUT KECHIL</t>
  </si>
  <si>
    <t>CHUNG FAH WOON</t>
  </si>
  <si>
    <t>580523-10-5165</t>
  </si>
  <si>
    <t>012-2365160</t>
  </si>
  <si>
    <t>LOT 4462 TAMAN MUHIBBAH,</t>
  </si>
  <si>
    <t>SOW KIM THYE</t>
  </si>
  <si>
    <t>550613-10-6411</t>
  </si>
  <si>
    <t>019-3385727</t>
  </si>
  <si>
    <t>LOT 1785 MUKIM JINMAH, KG BARU SITE C,</t>
  </si>
  <si>
    <t>SOH MING TECK</t>
  </si>
  <si>
    <t>650420-05-5505</t>
  </si>
  <si>
    <t>012-6282882</t>
  </si>
  <si>
    <t>NO 891 TAMAN MEWAH.</t>
  </si>
  <si>
    <t>SOE MING TECK</t>
  </si>
  <si>
    <t>LOT 1995,TAMAN MEWAH</t>
  </si>
  <si>
    <t>FRANKIE CHUNG</t>
  </si>
  <si>
    <t>580523-10-5615</t>
  </si>
  <si>
    <t>LOT 910,TINGKAT 2,JALAN PANTAI,BATU 1/2</t>
  </si>
  <si>
    <t>TN-004 LOT 1857, JALAN PANTAI BATU 1/2</t>
  </si>
  <si>
    <t>TN-005 1865-1869, JALAN PANTAI BATU 1/2</t>
  </si>
  <si>
    <t>KUEK CHEW HOON / GAN YEE LAI</t>
  </si>
  <si>
    <t>750907-14-5084</t>
  </si>
  <si>
    <t>Tiada</t>
  </si>
  <si>
    <t>PT 1071, TAMAN JIMAH JAYA, TANAH MERAH SITE C</t>
  </si>
  <si>
    <t>TINGKAT ATAS LOT 855/3</t>
  </si>
  <si>
    <t>SOH KWEE GUAN (2)</t>
  </si>
  <si>
    <t>620111-05-5387</t>
  </si>
  <si>
    <t>'01-26382919</t>
  </si>
  <si>
    <t>NO 4970, TMN PANTAI MAS,</t>
  </si>
  <si>
    <t>SEE HOW SEE</t>
  </si>
  <si>
    <t>550102-05-5587</t>
  </si>
  <si>
    <t>'019-6218175</t>
  </si>
  <si>
    <t xml:space="preserve">187-A, BUKIT PELANDOK, </t>
  </si>
  <si>
    <t>MR GOH</t>
  </si>
  <si>
    <t>840806-05-5409</t>
  </si>
  <si>
    <t>012-3297871</t>
  </si>
  <si>
    <t>LOT 32 EXEVALLEY ORCHARD FARM</t>
  </si>
  <si>
    <t>KUNDUR</t>
  </si>
  <si>
    <t>CHEMBONG</t>
  </si>
  <si>
    <t>CHEW KIT KEONG</t>
  </si>
  <si>
    <t>560309-04-5203</t>
  </si>
  <si>
    <t>NO. 1680 TAMAN GUNUNG TAHAN</t>
  </si>
  <si>
    <t>GADONG</t>
  </si>
  <si>
    <t>KOTA</t>
  </si>
  <si>
    <t>CHAN CHEW</t>
  </si>
  <si>
    <t>530204-05-5053</t>
  </si>
  <si>
    <t>012-6122430</t>
  </si>
  <si>
    <t>LOT 2272, BATU 8</t>
  </si>
  <si>
    <t>NG LIOCK CHUAN</t>
  </si>
  <si>
    <t>590218-05-5067</t>
  </si>
  <si>
    <t>012-6755903</t>
  </si>
  <si>
    <t>NO.473 , JALAN HARUAN 4/3</t>
  </si>
  <si>
    <t>AMPANGAN</t>
  </si>
  <si>
    <t>PAROI</t>
  </si>
  <si>
    <t>LOT 17889, KG SILIAU</t>
  </si>
  <si>
    <t>690807-10-5286</t>
  </si>
  <si>
    <t>NO. 7282, TINGKAT 2</t>
  </si>
  <si>
    <t>741030-10-5291</t>
  </si>
  <si>
    <t>NO 8,</t>
  </si>
  <si>
    <t>CHONG KIM FUI</t>
  </si>
  <si>
    <t>610209-10-6331</t>
  </si>
  <si>
    <t>019-2413998</t>
  </si>
  <si>
    <t>12079, JALAN BBN 1/6A</t>
  </si>
  <si>
    <t>LABU</t>
  </si>
  <si>
    <t>RASAH</t>
  </si>
  <si>
    <t>BUKIT KEPAYANG</t>
  </si>
  <si>
    <t>840809-10-5539</t>
  </si>
  <si>
    <t>NO. 86, JALAN SJ 8/1B</t>
  </si>
  <si>
    <t>NO. 16, TINGKAT 1,</t>
  </si>
  <si>
    <t>ERIC</t>
  </si>
  <si>
    <t>761202-05-5103</t>
  </si>
  <si>
    <t>019-6663678</t>
  </si>
  <si>
    <t>NO. 589,590 JALAN HARUAN 4/8, OAKLAND COMERCIAL</t>
  </si>
  <si>
    <t>ADVIN PHANG KOK SENG</t>
  </si>
  <si>
    <t>701202-10-5321</t>
  </si>
  <si>
    <t>NO.12, JALAN LABU BT.6 3/4, TAMAN TIROI LABU</t>
  </si>
  <si>
    <t>LOT 3064, JALAN MANTIN DALAM,</t>
  </si>
  <si>
    <t>PHANG KHAI HUAH</t>
  </si>
  <si>
    <t>640803-10-5697</t>
  </si>
  <si>
    <t>012-6060630</t>
  </si>
  <si>
    <t>NO. 90, TINGKAT 1,</t>
  </si>
  <si>
    <t>10, TINGKAT 3, JALAN TUNKU HASAN</t>
  </si>
  <si>
    <t>GOH TECK BIN</t>
  </si>
  <si>
    <t>760913-05-5121</t>
  </si>
  <si>
    <t>016-2203898</t>
  </si>
  <si>
    <t>1209 JALAN TERATAI 1</t>
  </si>
  <si>
    <t>E SEE YU</t>
  </si>
  <si>
    <t>530522-05-5163</t>
  </si>
  <si>
    <t>019-6611669</t>
  </si>
  <si>
    <t>NO: 35, TAMAN NILAI PERDANA,</t>
  </si>
  <si>
    <t>EE SEE YU</t>
  </si>
  <si>
    <t>NO: 33, TAMAN NILAI PERDANA</t>
  </si>
  <si>
    <t>NO: 438, JALAN HARUAN 4/3</t>
  </si>
  <si>
    <t>ONG YIP LOONG (ONG BOON HING)</t>
  </si>
  <si>
    <t>019-6607091</t>
  </si>
  <si>
    <t>NO: 307, JALAN TEMIANG</t>
  </si>
  <si>
    <t>NO: 437, JALAN HARUAN 4/3,</t>
  </si>
  <si>
    <t>LENGGENG</t>
  </si>
  <si>
    <t>NO': 3JALAN 1/1</t>
  </si>
  <si>
    <t>ONG YIP MING (ONG BOON HING)</t>
  </si>
  <si>
    <t>NO: 614, OAKLAND COMMERCIAL CENTRE</t>
  </si>
  <si>
    <t>NO: 428 JALQN TEMIANG</t>
  </si>
  <si>
    <t>780506-05-5355</t>
  </si>
  <si>
    <t>175 JALAN TUNKU MUNAWIR</t>
  </si>
  <si>
    <t>174 JALAN TUNKU MUNAWIR</t>
  </si>
  <si>
    <t>LIM KIM FAH</t>
  </si>
  <si>
    <t>019-6201535</t>
  </si>
  <si>
    <t>539-540 JALAN HARUAN 4/6</t>
  </si>
  <si>
    <t>CHONG SWEE YIN</t>
  </si>
  <si>
    <t>019-6605566</t>
  </si>
  <si>
    <t>60 JALAN QUEK KAI DONG</t>
  </si>
  <si>
    <t>LAU CHUANG LEE</t>
  </si>
  <si>
    <t>700318-05-5157</t>
  </si>
  <si>
    <t>012-2992699</t>
  </si>
  <si>
    <t>38 JALAN BUNGA RAYA 7,</t>
  </si>
  <si>
    <t>40 TAMAN BUKIT EMAS</t>
  </si>
  <si>
    <t>NO: 16, JALAN BSS 1/1</t>
  </si>
  <si>
    <t>44 JALAN BSS 1/1</t>
  </si>
  <si>
    <t>297-298 JALAN TUANKU ANTAH</t>
  </si>
  <si>
    <t>LAI YOK MENG / TIJAH A/P CHAN NGAN</t>
  </si>
  <si>
    <t>640325-05-5057</t>
  </si>
  <si>
    <t>012-6216878</t>
  </si>
  <si>
    <t>LOT 7698, BATU 8 MANTIN INDUSTRIAL PARK</t>
  </si>
  <si>
    <t>RANTAU</t>
  </si>
  <si>
    <t>013-6216878</t>
  </si>
  <si>
    <t>NO 4 JALAN MUTIARA 3</t>
  </si>
  <si>
    <t>PT 699 TAMAN SERI RAMAI</t>
  </si>
  <si>
    <t>PT 770 TAMAN SERI RAMAI,</t>
  </si>
  <si>
    <t>PT 701 TAMAN SERI RAMAI</t>
  </si>
  <si>
    <t>TIJAH A/P CHAN NGAN</t>
  </si>
  <si>
    <t>671101-05-5690</t>
  </si>
  <si>
    <t>NO 1872, JALAN BSS 2/1</t>
  </si>
  <si>
    <t>LOO KOK LEONG</t>
  </si>
  <si>
    <t>1631 KG. RAWA</t>
  </si>
  <si>
    <t>TEE YEE WERN</t>
  </si>
  <si>
    <t>741118-05-5241</t>
  </si>
  <si>
    <t>012-2912183</t>
  </si>
  <si>
    <t>NO 11,JLN BUNGA RAYA 6/2,</t>
  </si>
  <si>
    <t>NO 13,JLN BUNGA RAYA 6/2,</t>
  </si>
  <si>
    <t>NO 19,JLN EKAR 1/1,</t>
  </si>
  <si>
    <t>SENAWANG</t>
  </si>
  <si>
    <t>MR HENRY TAN</t>
  </si>
  <si>
    <t>860215-56-5935</t>
  </si>
  <si>
    <t xml:space="preserve">016 331 2589 </t>
  </si>
  <si>
    <t>LOT 4927, [RIVER BACK], RANCANGAN TANAH PINGGIR</t>
  </si>
  <si>
    <t>016 -331 2589</t>
  </si>
  <si>
    <t>ATAS BUKIT, LOT 2122, JALAN BROGA</t>
  </si>
  <si>
    <t>016 3312589</t>
  </si>
  <si>
    <t>LOT 3785 GALLERY,</t>
  </si>
  <si>
    <t>000000-00-0000</t>
  </si>
  <si>
    <t>NO. 34, JALAN ARAWARA 1</t>
  </si>
  <si>
    <t>WONG SHEE CHANG</t>
  </si>
  <si>
    <t>750423-01-6286</t>
  </si>
  <si>
    <t>016-2209390</t>
  </si>
  <si>
    <t>NO. 30, JALAN SJ 8/4 A</t>
  </si>
  <si>
    <t>RAHANG</t>
  </si>
  <si>
    <t>LO CHAI ANN</t>
  </si>
  <si>
    <t>691111-05-5203</t>
  </si>
  <si>
    <t>NO. 55, JALAN ARAWARA 1,</t>
  </si>
  <si>
    <t>PANG WING CHOY</t>
  </si>
  <si>
    <t>621024-05-5033</t>
  </si>
  <si>
    <t>012-3993730</t>
  </si>
  <si>
    <t>1265, MUKIM SETUL, PAJAM</t>
  </si>
  <si>
    <t>KHOO CHONG YON</t>
  </si>
  <si>
    <t>770324-05-5499</t>
  </si>
  <si>
    <t>012-3501999</t>
  </si>
  <si>
    <t>LOT 32760, KG. ULU RANTAU, SG. GADUT</t>
  </si>
  <si>
    <t>CHAN HON CHAW</t>
  </si>
  <si>
    <t>481216-06-5285</t>
  </si>
  <si>
    <t>012-3361788</t>
  </si>
  <si>
    <t>LOT 32759, KG. ULU RANTAU, SG. GADUT</t>
  </si>
  <si>
    <t>YIM WENG KHEONG</t>
  </si>
  <si>
    <t>490906-08-5325</t>
  </si>
  <si>
    <t>016-3360303</t>
  </si>
  <si>
    <t>LOT 32758, KG. ULU RANTAU, SG. GADUT</t>
  </si>
  <si>
    <t>FUNG KEM MING @ FAM KIAN MING</t>
  </si>
  <si>
    <t>520714-01-5415</t>
  </si>
  <si>
    <t>019-7132086</t>
  </si>
  <si>
    <t>LOT 32757, KG. ULU RANTAU, SG. GADUT</t>
  </si>
  <si>
    <t>SEE MEI CHIN</t>
  </si>
  <si>
    <t>630618-01-5578</t>
  </si>
  <si>
    <t>012-2822997</t>
  </si>
  <si>
    <t>LOT 32756, KG. ULU RANTAU, SG. GADUT</t>
  </si>
  <si>
    <t>LEE WAI YUEN</t>
  </si>
  <si>
    <t>651021-05-5115</t>
  </si>
  <si>
    <t>012-6386269</t>
  </si>
  <si>
    <t>LOT 32755, KG. ULU RANTAU, SG. GADUT</t>
  </si>
  <si>
    <t>CHAN AH MENG</t>
  </si>
  <si>
    <t>570309-05-5435</t>
  </si>
  <si>
    <t>LOT 32746, KG. ULU RANTAU, SG. GADUT</t>
  </si>
  <si>
    <t>LAI CHIAN SZE</t>
  </si>
  <si>
    <t>721128-01-5771</t>
  </si>
  <si>
    <t>LOT 32750, KG. ULU RANTAU, SG. GADUT</t>
  </si>
  <si>
    <t>CHOONG SIEW KHYUN</t>
  </si>
  <si>
    <t>620906-05-5372</t>
  </si>
  <si>
    <t>LOT 13991, KG. ULU RANTAU, SG. GADUT,</t>
  </si>
  <si>
    <t>CHAN KET YONG</t>
  </si>
  <si>
    <t>871004-05-5329</t>
  </si>
  <si>
    <t>LOT 32761, KG. ULU RANTAU, SG. GADUT</t>
  </si>
  <si>
    <t>019-3378898</t>
  </si>
  <si>
    <t>LOT 3306, KG. ULU RANTAU, SG. GADUT</t>
  </si>
  <si>
    <t>WONG KUM ONN</t>
  </si>
  <si>
    <t>630925-05-5879</t>
  </si>
  <si>
    <t>019-6606189</t>
  </si>
  <si>
    <t>1345 JALAN BSS 2/4B,</t>
  </si>
  <si>
    <t>YEOW PEK LIAN</t>
  </si>
  <si>
    <t>690801-05-5396</t>
  </si>
  <si>
    <t>012-6817199</t>
  </si>
  <si>
    <t>NO. 26, GROUND FLOOR, TAMAN BUKIT EMAS,</t>
  </si>
  <si>
    <t>YEOW KIM GUAN</t>
  </si>
  <si>
    <t>731016-05-5081</t>
  </si>
  <si>
    <t>019-6612626</t>
  </si>
  <si>
    <t>NO. 27, GROUND FLOOR, TAMAN BUKIT EMAS</t>
  </si>
  <si>
    <t>YAP CHEE KEONG</t>
  </si>
  <si>
    <t>510625-01-5027</t>
  </si>
  <si>
    <t>012-7816821</t>
  </si>
  <si>
    <t>LOT 32754, KG. ULU RANTAU</t>
  </si>
  <si>
    <t>CHEONG SENG MOON</t>
  </si>
  <si>
    <t>520627-10-5703</t>
  </si>
  <si>
    <t>012-2647117</t>
  </si>
  <si>
    <t>LOT 32752, KG. ULU RANTAU, SG. GADUT.</t>
  </si>
  <si>
    <t>GUN CHUN HWANG</t>
  </si>
  <si>
    <t>640920-06-5399</t>
  </si>
  <si>
    <t>012-6825802</t>
  </si>
  <si>
    <t>LOT 32749, KG. ULU RANTAU</t>
  </si>
  <si>
    <t>MOK TONG BOON</t>
  </si>
  <si>
    <t>630306-05-5562</t>
  </si>
  <si>
    <t>019-6518470</t>
  </si>
  <si>
    <t>LOT 32748, KG. ULU RANTAU,</t>
  </si>
  <si>
    <t>PENG SOO BEE</t>
  </si>
  <si>
    <t>610610-10-6610</t>
  </si>
  <si>
    <t>012-2261828</t>
  </si>
  <si>
    <t>LOT 32747, KG. ULU RANTAU, SG. GADUT</t>
  </si>
  <si>
    <t>MOK CHONG YEW</t>
  </si>
  <si>
    <t>560425-05-5505</t>
  </si>
  <si>
    <t>LOT 32745, KG. ULU RANTAU, SG. GADUT</t>
  </si>
  <si>
    <t>LIANG SOO HEE</t>
  </si>
  <si>
    <t>631106-05-5431</t>
  </si>
  <si>
    <t>019-6218577</t>
  </si>
  <si>
    <t>LOT 32744, KG. ULU RANTAU, SG. GADUT,</t>
  </si>
  <si>
    <t>PANN YONG CHOY</t>
  </si>
  <si>
    <t>770911-05-5717</t>
  </si>
  <si>
    <t>016-6610620</t>
  </si>
  <si>
    <t>LOT 32742, KG. ULU RANTAU, SG. GADUT</t>
  </si>
  <si>
    <t>KHOO CHAI PEK</t>
  </si>
  <si>
    <t>640901-10-5607</t>
  </si>
  <si>
    <t>019-6608230</t>
  </si>
  <si>
    <t>LOT 32743, KG. ULU RANTAU, SG. GADUT</t>
  </si>
  <si>
    <t>LEE CHANG LIT</t>
  </si>
  <si>
    <t>019-9192440</t>
  </si>
  <si>
    <t>NO. 1271, TINGKAT 1 &amp; 2,</t>
  </si>
  <si>
    <t>1788, JALAN RASAH</t>
  </si>
  <si>
    <t>MAMBAU</t>
  </si>
  <si>
    <t>SIEW KEOW CHOO</t>
  </si>
  <si>
    <t>510207-05-5026</t>
  </si>
  <si>
    <t>7488 JALAN BBN 1/16,</t>
  </si>
  <si>
    <t>TAN</t>
  </si>
  <si>
    <t>7484 JALAN BBN  1/1E</t>
  </si>
  <si>
    <t>LIM FEEI LIEN</t>
  </si>
  <si>
    <t>740511-10-5220</t>
  </si>
  <si>
    <t>NO. 2, TAMAN SRI INTAN RANTAU</t>
  </si>
  <si>
    <t>NO. 3, TAMAN SRI INTAN RANTAU</t>
  </si>
  <si>
    <t>LAW SIONG DENG</t>
  </si>
  <si>
    <t>761111-10-5435</t>
  </si>
  <si>
    <t>PT 12957, JALAN BANDAR BARU NILAI 1/7D,</t>
  </si>
  <si>
    <t>WONG BAN PING</t>
  </si>
  <si>
    <t>680206-05-5114</t>
  </si>
  <si>
    <t>012-2138201</t>
  </si>
  <si>
    <t>443, JALAN HARUAN 4/3,</t>
  </si>
  <si>
    <t>LEE CHEE CHGUN</t>
  </si>
  <si>
    <t>650928-05-5055</t>
  </si>
  <si>
    <t>41 A, JALAN BUNGA RAYA 8,</t>
  </si>
  <si>
    <t>505, JALAN HARUAN 4/5,</t>
  </si>
  <si>
    <t>TEMIANG</t>
  </si>
  <si>
    <t>GAN WEI MING</t>
  </si>
  <si>
    <t>670423-05-5269</t>
  </si>
  <si>
    <t>NO. 16, JALAN NILAM 2</t>
  </si>
  <si>
    <t>ONG LEA LIANG / GAN WEI MING</t>
  </si>
  <si>
    <t>791114-10-5497</t>
  </si>
  <si>
    <t>017-5525003</t>
  </si>
  <si>
    <t>NO. 15, JALAN NILAM 2</t>
  </si>
  <si>
    <t>NO. 14, JALAN NILAM 2,</t>
  </si>
  <si>
    <t>LIM KIM HUAT</t>
  </si>
  <si>
    <t>NO. 20, JALAN NILAM 2,</t>
  </si>
  <si>
    <t>NO. 21, JALAN NILAM 2,</t>
  </si>
  <si>
    <t>LIM CHUN TAT</t>
  </si>
  <si>
    <t>790629-10-5619</t>
  </si>
  <si>
    <t>NO. 44, LORONG MUTIARA GALLA 1/1,</t>
  </si>
  <si>
    <t>LONG KOH KIONG</t>
  </si>
  <si>
    <t>501212-05-5181</t>
  </si>
  <si>
    <t>012-888383</t>
  </si>
  <si>
    <t>TAKAU</t>
  </si>
  <si>
    <t>CHOY WEE MING</t>
  </si>
  <si>
    <t>710709-01-5127</t>
  </si>
  <si>
    <t>012-3500356</t>
  </si>
  <si>
    <t>NO. 10, JALAN NILAM 2</t>
  </si>
  <si>
    <t>WOON KIM HAN</t>
  </si>
  <si>
    <t>790817-05-5241</t>
  </si>
  <si>
    <t>012-6039996</t>
  </si>
  <si>
    <t>NO. 229, TAMAN DESA RASAH</t>
  </si>
  <si>
    <t>WOON KIM YAN</t>
  </si>
  <si>
    <t>463, JALAN BAIDURI 6, TAMAN CHIP AIK</t>
  </si>
  <si>
    <t>LOBAK</t>
  </si>
  <si>
    <t>CHUA CHIN LEE</t>
  </si>
  <si>
    <t>670717-05-5061</t>
  </si>
  <si>
    <t>019-3615255</t>
  </si>
  <si>
    <t>652 GF, JALAN HARUAN 4/9</t>
  </si>
  <si>
    <t>CHUA AH NYE</t>
  </si>
  <si>
    <t>500615-04-5151</t>
  </si>
  <si>
    <t>019-2318383</t>
  </si>
  <si>
    <t>634, GF JALAN HARUAN 4/9,</t>
  </si>
  <si>
    <t>ONG PENG YIK</t>
  </si>
  <si>
    <t>019-6512133</t>
  </si>
  <si>
    <t>NO. 633, JALAN HARUAN 4/9,</t>
  </si>
  <si>
    <t>NO. 3, JALAN NILAM 2,</t>
  </si>
  <si>
    <t>NO. 4, JALAN NILAM 2,</t>
  </si>
  <si>
    <t>NO. 5, JALAN NILAM 2, TAMAN JAYAMAS,</t>
  </si>
  <si>
    <t>NO. 6, JALAN NILAM 2,</t>
  </si>
  <si>
    <t>760818-10-5825</t>
  </si>
  <si>
    <t>NO. 7, JALAN NILAM 2,</t>
  </si>
  <si>
    <t>LOH PENG KHUEN</t>
  </si>
  <si>
    <t>580217-08-5521</t>
  </si>
  <si>
    <t>012-3304632</t>
  </si>
  <si>
    <t>NO. 18, JALAN NILAM 2,</t>
  </si>
  <si>
    <t>019-2361998</t>
  </si>
  <si>
    <t>NO. 17, JALAN NILAM 2,</t>
  </si>
  <si>
    <t>MR JEFFRY</t>
  </si>
  <si>
    <t xml:space="preserve"> -</t>
  </si>
  <si>
    <t>LOT 99, NO: 47 [BARBARA], JALAN ARAWANA 1</t>
  </si>
  <si>
    <t>016-3312589</t>
  </si>
  <si>
    <t>LOT 6731 KAMPUNG KAPAL</t>
  </si>
  <si>
    <t>LOT 2045 KAMPUNG BARU</t>
  </si>
  <si>
    <t>LOT 3669 [CUP HOUSE] ,KAMPUNG BARU BROGA</t>
  </si>
  <si>
    <t>BROGA BACK, LOT 3669 KG BARU BROGA</t>
  </si>
  <si>
    <t>YONG KIAM HO</t>
  </si>
  <si>
    <t>019-3371415</t>
  </si>
  <si>
    <t>(TARUN F) LOT 5049, JALAN TARUN 1</t>
  </si>
  <si>
    <t>(TARUN B) LOT 5049 JALAN TARUN 1</t>
  </si>
  <si>
    <t>YONH KIAM HO</t>
  </si>
  <si>
    <t>NO: 237 LOT 3669 [BROGA] KG BARU</t>
  </si>
  <si>
    <t>LEE SOO PIN</t>
  </si>
  <si>
    <t>470923-05-5189</t>
  </si>
  <si>
    <t>012-3098977</t>
  </si>
  <si>
    <t>NO: 612, JALAN TOK UNGKU</t>
  </si>
  <si>
    <t>NO613 JALAN TOK UNGKU, RAHANG KECIL</t>
  </si>
  <si>
    <t>570108-05-5308</t>
  </si>
  <si>
    <t>NO: 327, TAMAN YOON FOOK</t>
  </si>
  <si>
    <t>NO: 326, TAMAN YOON FOOK</t>
  </si>
  <si>
    <t>NO:506, JALAN TEMIANG</t>
  </si>
  <si>
    <t>NO:28A&amp;B, JALAN DATO' ABDUL RAHMAN</t>
  </si>
  <si>
    <t>SETUL</t>
  </si>
  <si>
    <t>NILAI</t>
  </si>
  <si>
    <t>NO: 610, JALAN TOK UNGKU</t>
  </si>
  <si>
    <t>NO: 611, JALAN TOK UNGKU</t>
  </si>
  <si>
    <t>LIEW CHAI</t>
  </si>
  <si>
    <t>540417-05-5195</t>
  </si>
  <si>
    <t>012-6020345</t>
  </si>
  <si>
    <t>NO: 21, JLN BSS 1/1</t>
  </si>
  <si>
    <t>NO: 1887, JLN BSS 2/1C,</t>
  </si>
  <si>
    <t>LEE POH YAN</t>
  </si>
  <si>
    <t>570418-10-5286</t>
  </si>
  <si>
    <t>017-2474597</t>
  </si>
  <si>
    <t>NO: 13B, PEKAN ULU BERANANG</t>
  </si>
  <si>
    <t>CHAN POH FATT</t>
  </si>
  <si>
    <t>660308-05-5379</t>
  </si>
  <si>
    <t>013-3928296</t>
  </si>
  <si>
    <t>NO: 10, TINGKAT 1 &amp; 2</t>
  </si>
  <si>
    <t>LOT 77 BATU 5½</t>
  </si>
  <si>
    <t>LIM AI KIM</t>
  </si>
  <si>
    <t>600916-05-5351</t>
  </si>
  <si>
    <t>019-6505918</t>
  </si>
  <si>
    <t>280 JALAN HARUAN 1, OAKLAND INDUSTRIAL PARK</t>
  </si>
  <si>
    <t>1132C, JALAN SEREMBAN,</t>
  </si>
  <si>
    <t>TAMPIN TENGAH</t>
  </si>
  <si>
    <t>REPAH</t>
  </si>
  <si>
    <t>CHAN CHEE CHONG</t>
  </si>
  <si>
    <t>NO. 5063 TAMAN REGENT GEMENCHEH,</t>
  </si>
  <si>
    <t>GEMENCHEH</t>
  </si>
  <si>
    <t>540402-04-5111</t>
  </si>
  <si>
    <t>019-6565999</t>
  </si>
  <si>
    <t>NO: 6574, TAMAN GEMENCHEH BARU</t>
  </si>
  <si>
    <t>,NO: 527ATINGKAT ATAS ,</t>
  </si>
  <si>
    <t>GM 3306, LOT 1049,</t>
  </si>
  <si>
    <t>NO: 1762, TAMAN RASAH UTAMA</t>
  </si>
  <si>
    <t>PT 4563, NO: JALAN MERAK 1</t>
  </si>
  <si>
    <t>910406-04-5229</t>
  </si>
  <si>
    <t>KG. SRI ASAHAN, GEMENCHEH</t>
  </si>
  <si>
    <t>KU HAU HIAN</t>
  </si>
  <si>
    <t>640510-0405805</t>
  </si>
  <si>
    <t>012-6126100</t>
  </si>
  <si>
    <t>NO: B 18-3, TAMPIN SQUARE</t>
  </si>
  <si>
    <t>640510-04-5805</t>
  </si>
  <si>
    <t>NO: B 1-3, TAMPIN SQUARE</t>
  </si>
  <si>
    <t>NO: 5385 F, KG ULU INA</t>
  </si>
  <si>
    <t>LOT 2107, BUKIT BATU</t>
  </si>
  <si>
    <t>KERU</t>
  </si>
  <si>
    <t>LIEW AH NYOK</t>
  </si>
  <si>
    <t>520725-09-5000</t>
  </si>
  <si>
    <t>019-6281328</t>
  </si>
  <si>
    <t>LOT 971, KM 12.8</t>
  </si>
  <si>
    <t>NG MOOK SANG</t>
  </si>
  <si>
    <t>350718-71-5851</t>
  </si>
  <si>
    <t>NO: 1231 KAWASAN INDUSTRI KECIL REPAH</t>
  </si>
  <si>
    <t>WONG THA CHYE</t>
  </si>
  <si>
    <t>680407-05-5057</t>
  </si>
  <si>
    <t>019-6947051</t>
  </si>
  <si>
    <t>NO: 5919, TAMAN GUNUNG MAS</t>
  </si>
  <si>
    <t>NO: 4643, TAMAN DATO' TAHA</t>
  </si>
  <si>
    <t>640510-04-5803</t>
  </si>
  <si>
    <t>NO: B 10-3, TAMPIN SQUARE</t>
  </si>
  <si>
    <t>NO: B 11-3, TAMPIN SQUARE</t>
  </si>
  <si>
    <t>NO: B 12-3, TAMPIN SQUARE</t>
  </si>
  <si>
    <t>NO: B 13-3, TAMPIN SQUARE</t>
  </si>
  <si>
    <t>NO: B 14-3, TAMPIN SQUARE</t>
  </si>
  <si>
    <t>NO: B 15-3, TAMPIN SQUARE</t>
  </si>
  <si>
    <t>NO: B 16-3, TAMPIN SQUARE</t>
  </si>
  <si>
    <t>ISHAK / MARIEYAH</t>
  </si>
  <si>
    <t>720222-05-5572</t>
  </si>
  <si>
    <t>019-6960077</t>
  </si>
  <si>
    <t>KAMPUNG LONDAH</t>
  </si>
  <si>
    <t>GEMAS</t>
  </si>
  <si>
    <t>NO: B 17-3, TAMPIN SQUARE</t>
  </si>
  <si>
    <t xml:space="preserve">SEMBELIHAN TERNAKAN YANG DIREKOD </t>
  </si>
  <si>
    <t>RUMAH SEMBELIH</t>
  </si>
  <si>
    <t xml:space="preserve">LEMBU </t>
  </si>
  <si>
    <t>KAMBING</t>
  </si>
  <si>
    <t>RUMAH SEMBELIH SENAWANG</t>
  </si>
  <si>
    <t>RUMAH SEMBELIH JELEBU</t>
  </si>
  <si>
    <t>RUMAH SEMBELIH KUALA PILAH</t>
  </si>
  <si>
    <t>SEMBELIHAN BULANAN TERNAKAN KERBAU YANG DIREKOD</t>
  </si>
  <si>
    <t>Jan</t>
  </si>
  <si>
    <t>Feb</t>
  </si>
  <si>
    <t>Mac</t>
  </si>
  <si>
    <t>Apr</t>
  </si>
  <si>
    <t>Mei</t>
  </si>
  <si>
    <t>Jun</t>
  </si>
  <si>
    <t xml:space="preserve"> Jul</t>
  </si>
  <si>
    <t>Ogos</t>
  </si>
  <si>
    <t xml:space="preserve"> Sep</t>
  </si>
  <si>
    <t>Okt</t>
  </si>
  <si>
    <t>Nov</t>
  </si>
  <si>
    <t>Dis</t>
  </si>
  <si>
    <t>Rumah Sembelih Senawang</t>
  </si>
  <si>
    <t>Rumah Sembelih Jelebu</t>
  </si>
  <si>
    <t>Rumah Sembelih Kuala Pilah</t>
  </si>
  <si>
    <t>SEMBELIHAN BULANAN TERNAKAN LEMBU YANG DIREKOD</t>
  </si>
  <si>
    <t>SEMBELIHAN BULANAN TERNAKAN KAMBING YANG DIREKOD</t>
  </si>
  <si>
    <t>SEMBELIHAN BULANAN TERNAKAN BEBIRI YANG DIREKOD</t>
  </si>
  <si>
    <t>BANCIAN RUMINAN MENGIKUT MUKIM</t>
  </si>
  <si>
    <t xml:space="preserve">DATA BANCIAN - DAERAH JELEBU </t>
  </si>
  <si>
    <t>Lembu Pedaging</t>
  </si>
  <si>
    <t>Lembu Tenusu</t>
  </si>
  <si>
    <t>Kerbau</t>
  </si>
  <si>
    <t>Kambing</t>
  </si>
  <si>
    <t>Kambing Susu</t>
  </si>
  <si>
    <t>Bebiri</t>
  </si>
  <si>
    <t>Kuala Klawang</t>
  </si>
  <si>
    <t>Hulu Klawang</t>
  </si>
  <si>
    <t>Triang Ulu</t>
  </si>
  <si>
    <t>Glami Lemi</t>
  </si>
  <si>
    <t>Peradong</t>
  </si>
  <si>
    <t>Pertang</t>
  </si>
  <si>
    <t>Triang Hilir</t>
  </si>
  <si>
    <t>Klawang</t>
  </si>
  <si>
    <t>Kenaboi</t>
  </si>
  <si>
    <t>DATA BANCIAN -  DAERAH JEMPOL</t>
  </si>
  <si>
    <t>Jelai</t>
  </si>
  <si>
    <t>Jempol</t>
  </si>
  <si>
    <t>Kuala Jempol</t>
  </si>
  <si>
    <t>Rompin</t>
  </si>
  <si>
    <t>Serting Hilir</t>
  </si>
  <si>
    <t>Simpang Pertang</t>
  </si>
  <si>
    <t>Serting Ulu</t>
  </si>
  <si>
    <t>Palong</t>
  </si>
  <si>
    <t>DATA BANCIAN - DAERAH TAMPIN</t>
  </si>
  <si>
    <t>Babi</t>
  </si>
  <si>
    <t>Air Kuning</t>
  </si>
  <si>
    <t>Gemencheh</t>
  </si>
  <si>
    <t>Gemas</t>
  </si>
  <si>
    <t>Keru</t>
  </si>
  <si>
    <t>Repah</t>
  </si>
  <si>
    <t>Tampin Tengah</t>
  </si>
  <si>
    <t>Tebong</t>
  </si>
  <si>
    <t>DATA BANCIAN - DAERAH PORT DICKSON</t>
  </si>
  <si>
    <t>Bagan Pinang</t>
  </si>
  <si>
    <t>Jimah</t>
  </si>
  <si>
    <t>Linggi</t>
  </si>
  <si>
    <t>Lukut</t>
  </si>
  <si>
    <t>Port Dickson</t>
  </si>
  <si>
    <t>Pasir Panjang</t>
  </si>
  <si>
    <t>Sirusa</t>
  </si>
  <si>
    <t>Chuah</t>
  </si>
  <si>
    <t>Rantau</t>
  </si>
  <si>
    <t>Teluk Kemang</t>
  </si>
  <si>
    <t>DATA BANCIAN - DAERAH SEREMBAN</t>
  </si>
  <si>
    <t>Kambing Tenusu</t>
  </si>
  <si>
    <t>Ampangan</t>
  </si>
  <si>
    <t>Labu</t>
  </si>
  <si>
    <t>Lenggeng</t>
  </si>
  <si>
    <t>Rasah</t>
  </si>
  <si>
    <t>Seremban</t>
  </si>
  <si>
    <t>Nilai</t>
  </si>
  <si>
    <t>Sikamat</t>
  </si>
  <si>
    <t>Setul</t>
  </si>
  <si>
    <t>Pantai</t>
  </si>
  <si>
    <t xml:space="preserve">DATA BANCIAN - DAERAH KUALA PILAH </t>
  </si>
  <si>
    <t>Juasseh</t>
  </si>
  <si>
    <t>Pilah</t>
  </si>
  <si>
    <t>Johol</t>
  </si>
  <si>
    <t>Ampang Tinggi</t>
  </si>
  <si>
    <t>Kepis</t>
  </si>
  <si>
    <t xml:space="preserve"> Seri Menanti</t>
  </si>
  <si>
    <t>Terachi</t>
  </si>
  <si>
    <t>Ulu Muar</t>
  </si>
  <si>
    <t>Hulu Jempol</t>
  </si>
  <si>
    <t>Senaling</t>
  </si>
  <si>
    <t>DATA BANCIAN - DAERAH REMBAU</t>
  </si>
  <si>
    <t>Batu Hampar</t>
  </si>
  <si>
    <t>Bongek</t>
  </si>
  <si>
    <t>Chembong</t>
  </si>
  <si>
    <t>Chengkau</t>
  </si>
  <si>
    <t>Gadong</t>
  </si>
  <si>
    <t>Kundur</t>
  </si>
  <si>
    <t>Legong Hilir</t>
  </si>
  <si>
    <t>Legong Ulu</t>
  </si>
  <si>
    <t>Kota</t>
  </si>
  <si>
    <t>Miku</t>
  </si>
  <si>
    <t>Nerasau</t>
  </si>
  <si>
    <t>Pedas</t>
  </si>
  <si>
    <t>Pilin</t>
  </si>
  <si>
    <t>Selemak</t>
  </si>
  <si>
    <t>Semerbok</t>
  </si>
  <si>
    <t>Seperi</t>
  </si>
  <si>
    <t>Tanjung Keling</t>
  </si>
  <si>
    <t>Titian Bintangor</t>
  </si>
  <si>
    <t>JUMLAH KESELURUHAN BANCIAN RUMINAN MENGIKUT DAERAH</t>
  </si>
  <si>
    <t xml:space="preserve">NEGERI SEMBILAN </t>
  </si>
  <si>
    <t>Daerah</t>
  </si>
  <si>
    <t>Jelebu</t>
  </si>
  <si>
    <t>Rembau</t>
  </si>
  <si>
    <t>Kuala Pilah</t>
  </si>
  <si>
    <t>Tampin</t>
  </si>
  <si>
    <t>BANCIAN AYAM DAN ITIK MENGIKUT MUKIM</t>
  </si>
  <si>
    <t>Ayam daging</t>
  </si>
  <si>
    <t>Ayam Telor</t>
  </si>
  <si>
    <t>Ayam Baka</t>
  </si>
  <si>
    <t>Itik Daging</t>
  </si>
  <si>
    <t>Itik Telor</t>
  </si>
  <si>
    <t>Legong Hulu</t>
  </si>
  <si>
    <t>Senama</t>
  </si>
  <si>
    <t>Tanjong Keling</t>
  </si>
  <si>
    <t>DATA BANCIAN - DAERAH JELEBU</t>
  </si>
  <si>
    <t>Hulu Teriang</t>
  </si>
  <si>
    <t>Teriang Hilir</t>
  </si>
  <si>
    <t>Gelami Lemi</t>
  </si>
  <si>
    <t>DATA BANCIAN - DAERAH JEMPOL</t>
  </si>
  <si>
    <t>Serting Hulu</t>
  </si>
  <si>
    <t>Serting Ilir</t>
  </si>
  <si>
    <t>Jeram Padang</t>
  </si>
  <si>
    <t>Bahau</t>
  </si>
  <si>
    <t>DATA BANCIAN - DAERAH  KUALA PILAH</t>
  </si>
  <si>
    <t>Hulu Muar</t>
  </si>
  <si>
    <t>Sri Menanti</t>
  </si>
  <si>
    <t>Parit Tinggi</t>
  </si>
  <si>
    <t xml:space="preserve">Jelai </t>
  </si>
  <si>
    <t>Lobak</t>
  </si>
  <si>
    <t>Mambau</t>
  </si>
  <si>
    <t>Rahang</t>
  </si>
  <si>
    <t>Temiang</t>
  </si>
  <si>
    <t>DATA BANCIAN - DAERAH  TAMPIN</t>
  </si>
  <si>
    <t>Serkam</t>
  </si>
  <si>
    <t>Si Rusa</t>
  </si>
  <si>
    <t>Bukit Pelanduk</t>
  </si>
  <si>
    <t xml:space="preserve">            </t>
  </si>
  <si>
    <t>JUMLAH KESELURUHAN BANCIAN MENGIKUT MUKIM</t>
  </si>
  <si>
    <t xml:space="preserve">Tampin </t>
  </si>
  <si>
    <t>TAHUN 2019</t>
  </si>
  <si>
    <t xml:space="preserve"> TAHUN 2019</t>
  </si>
  <si>
    <t>BANCIAN ANEKA HAIWAN &amp; ANEKA UNGGAS MENGIKUT MUKIM</t>
  </si>
  <si>
    <t>DAERAH REMBAU</t>
  </si>
  <si>
    <t>Puyuh Daging</t>
  </si>
  <si>
    <t>kuda</t>
  </si>
  <si>
    <t>Kuang</t>
  </si>
  <si>
    <t>Ayam  Turki</t>
  </si>
  <si>
    <t>Ttitian Bintangor</t>
  </si>
  <si>
    <t>DAERAH JELEBU</t>
  </si>
  <si>
    <t>DAERAH JEMPOL</t>
  </si>
  <si>
    <t>DAERAH KUALA PILAH</t>
  </si>
  <si>
    <t>DAERAH SEREMBAN</t>
  </si>
  <si>
    <t>Paroi</t>
  </si>
  <si>
    <t>DAERAH TAMPIN</t>
  </si>
  <si>
    <t>DAERAH PORT DICKSON</t>
  </si>
  <si>
    <t>Ayam Serama</t>
  </si>
  <si>
    <t>Ayam Mutiara</t>
  </si>
  <si>
    <t>* KUDA -DAERAH PD SATU PROJEK DITUTUP</t>
  </si>
  <si>
    <t>*AYM PIRU -DAERAH PD SATU PROJEK TUTUP</t>
  </si>
  <si>
    <t>RINGKASAN BANCIAN MENGIKUT DAERAH</t>
  </si>
  <si>
    <t>NEGERI SEMBILAN</t>
  </si>
  <si>
    <t>RINGKASAN SAIZ LADANG MENGIKUT KAPASITI LADANG AYAM PEDAGING</t>
  </si>
  <si>
    <t>K. Pilah</t>
  </si>
  <si>
    <t>P. Dickson</t>
  </si>
  <si>
    <t>Bil. Ladang</t>
  </si>
  <si>
    <t>Populasi</t>
  </si>
  <si>
    <t>Bil.Ladang</t>
  </si>
  <si>
    <t>1,000 - 10,000</t>
  </si>
  <si>
    <t>10,001 - 15,000</t>
  </si>
  <si>
    <t>15,001 - 20,000</t>
  </si>
  <si>
    <t>20,001 - 30,000</t>
  </si>
  <si>
    <t>30,001 - 40,000</t>
  </si>
  <si>
    <t>40,001 - 50,000</t>
  </si>
  <si>
    <t>50,001 - 60,000</t>
  </si>
  <si>
    <t>60,001 - 70,000</t>
  </si>
  <si>
    <t>70,001 - 80,000</t>
  </si>
  <si>
    <t>80,001 - 90,000</t>
  </si>
  <si>
    <t>90,001 - 100,000</t>
  </si>
  <si>
    <t>100,001 - 110,000</t>
  </si>
  <si>
    <t>110,001 - 120,000</t>
  </si>
  <si>
    <t>120,001 - 130,000</t>
  </si>
  <si>
    <t>130,001 - 140,000</t>
  </si>
  <si>
    <t>140,001 - 150,000</t>
  </si>
  <si>
    <t>150,001 - 160,000</t>
  </si>
  <si>
    <t>160,001 - 170,000</t>
  </si>
  <si>
    <t>170,001 - 180,000</t>
  </si>
  <si>
    <t>180,001 - 190,000</t>
  </si>
  <si>
    <t>190,001 - 200,000</t>
  </si>
  <si>
    <t>200,001 - 250,000</t>
  </si>
  <si>
    <t>250,001 - 280,000</t>
  </si>
  <si>
    <t>300,000- 350,000</t>
  </si>
  <si>
    <t>400,000 - 500,000</t>
  </si>
  <si>
    <t>600,000 - 700,000</t>
  </si>
  <si>
    <t>800,000 - 900,000</t>
  </si>
  <si>
    <t>RINGKASAN SAIZ LADANG MENGIKUT KAPASITI LADANG AYAM PENELUR</t>
  </si>
  <si>
    <t>200,000 - 250,000</t>
  </si>
  <si>
    <t>300,000 - 350,000</t>
  </si>
  <si>
    <t>RINGKASAN SAIZ LADANG MENGIKUT KAPASITI LADANG AYAM BAKA</t>
  </si>
  <si>
    <t xml:space="preserve">RINGKASAN SAIZ LADANG MENGIKUT KAPASITI LADANG AYAM </t>
  </si>
  <si>
    <t>BANCIAN TERNAKAN &amp; PENGELUARAN TERNAKAN (SKV) MENGIKUT DAERAH</t>
  </si>
  <si>
    <t>TAHUN  2020</t>
  </si>
  <si>
    <t>BANCIAN</t>
  </si>
  <si>
    <t>SKV</t>
  </si>
  <si>
    <t>Kambing Pedaging</t>
  </si>
  <si>
    <t xml:space="preserve">PERBANDINGAN BANCIAN TERNAKAN </t>
  </si>
  <si>
    <t>TAHUN 2023 DAN 2022</t>
  </si>
  <si>
    <t>Beza</t>
  </si>
  <si>
    <t>Beza (%)</t>
  </si>
  <si>
    <t>AYAM DAGING</t>
  </si>
  <si>
    <t>AYAM TELUR</t>
  </si>
  <si>
    <t>AYAM PEMBIAK</t>
  </si>
  <si>
    <t>ITIK DAGING</t>
  </si>
  <si>
    <t>ITIK TELOR</t>
  </si>
  <si>
    <t>ITIK PEMBIAK</t>
  </si>
  <si>
    <t>PUYUH DAGING</t>
  </si>
  <si>
    <t>PUYUH BAKA</t>
  </si>
  <si>
    <t>PUYUH PENELUR</t>
  </si>
  <si>
    <t>－</t>
  </si>
  <si>
    <t xml:space="preserve">             ** Jumlah SKV dalam sistem E-VetPermit bagi Lembu Tenusu &amp; Lembu Pedaging adalah dalam satu kategori.</t>
  </si>
  <si>
    <t>PENTERNAK DI NEGERI SEMBILAN</t>
  </si>
  <si>
    <t>PECAHAN MENGIKUT KATEGORI - RUMINAN</t>
  </si>
  <si>
    <t>Kecilan</t>
  </si>
  <si>
    <t>Semi-Komersil</t>
  </si>
  <si>
    <t>Komersil</t>
  </si>
  <si>
    <t>PECAHAN MENGIKUT KATEGORI - NON-RUMINAN</t>
  </si>
  <si>
    <t>AYAM PENELUR</t>
  </si>
  <si>
    <t>AYAM BAKA</t>
  </si>
  <si>
    <t>BILANGAN KATEGORI PENTERNAKAN  TAHUN 2023</t>
  </si>
  <si>
    <t>KOMIDITI</t>
  </si>
  <si>
    <t>KATEGORI PENTERNAK</t>
  </si>
  <si>
    <t>KECIL</t>
  </si>
  <si>
    <t>SEMIKOMERSIAL</t>
  </si>
  <si>
    <t>KOMERSIL</t>
  </si>
  <si>
    <t>JUMLAH BESAR</t>
  </si>
  <si>
    <t>AYAM PEDAGING</t>
  </si>
  <si>
    <t>RINGKASAN BANCIAN  PENTERNAK DAN TERNAKAN</t>
  </si>
  <si>
    <t>Ayam  Baka</t>
  </si>
  <si>
    <t>Ayam Kampung</t>
  </si>
  <si>
    <t>Itik Pedaging</t>
  </si>
  <si>
    <t>Ayam Api-api</t>
  </si>
  <si>
    <t xml:space="preserve">Landak </t>
  </si>
  <si>
    <t>Ayam Belanda</t>
  </si>
  <si>
    <t>Burung Walit</t>
  </si>
  <si>
    <t xml:space="preserve">JUMLAH PENTERNAK  :     </t>
  </si>
  <si>
    <t xml:space="preserve">JUMLAH TERNAKAN    : </t>
  </si>
  <si>
    <t>(3 tdk aktif)</t>
  </si>
  <si>
    <t>(12 TDK AKTIF)</t>
  </si>
  <si>
    <t>(1  TDK AKTIF)</t>
  </si>
  <si>
    <t>(13 TDK AKTIF)</t>
  </si>
  <si>
    <t>( 1 TDK AKTIF)</t>
  </si>
  <si>
    <t>( 2 tdk aktif)</t>
  </si>
  <si>
    <t>Daerah Rembau 5 penternak tdk aktif</t>
  </si>
  <si>
    <t>Daerah Jelebu 3 penternak tdk aktif</t>
  </si>
  <si>
    <t>Daerah Rembau - 1 penternak tdk aktif</t>
  </si>
  <si>
    <t>Daerah Seremban - 2 penternak  tdk aktif</t>
  </si>
  <si>
    <t>Daerah Jelebu     - 6 penternak tdk aktif</t>
  </si>
  <si>
    <t>Daerah Jempol    - 1 penternak tkd aktif</t>
  </si>
  <si>
    <t>***BANCI AYAM KAMPUNG</t>
  </si>
  <si>
    <t>*****ITIK DAGING</t>
  </si>
  <si>
    <t>(5 tdk aktif)</t>
  </si>
  <si>
    <t>Teriang Ulu</t>
  </si>
  <si>
    <t>(  1 tdk aktif)</t>
  </si>
  <si>
    <t>( 1 4 TDK AKTIF)</t>
  </si>
  <si>
    <t>( 1 5 TDK AKTIF)</t>
  </si>
  <si>
    <t>( 2 TDK AKTIF)</t>
  </si>
  <si>
    <t>( 3 TDK AKTIF)</t>
  </si>
  <si>
    <t>(4 TDK AKTIF)</t>
  </si>
  <si>
    <t>*****ITIK TELOR</t>
  </si>
  <si>
    <t>Daerah Jelebu  1 penternak tdk aktif</t>
  </si>
  <si>
    <t>Daerah Seremban 1 penternak tdk aktif</t>
  </si>
  <si>
    <t>Daerah Rembau 2 penternak tdk aktif</t>
  </si>
  <si>
    <t>Daerah KP 1 penternak tdk aktif</t>
  </si>
  <si>
    <t>*****KUDA</t>
  </si>
  <si>
    <t>Daerah Port Dickson 1 penternak tdk aktif</t>
  </si>
  <si>
    <t>******RUSA</t>
  </si>
  <si>
    <t>Daerah Jempol 1 penternak tdk aktif</t>
  </si>
  <si>
    <t>Daerah Jelebu 1 penternak tdk aktif</t>
  </si>
  <si>
    <t>******ARNAB</t>
  </si>
  <si>
    <t>Daerah Jelebu 4 penternak tdk aktif</t>
  </si>
  <si>
    <t>Daerah Jempol 12 penternak tdk aktif</t>
  </si>
  <si>
    <t>*(5 TDK AKTIF)</t>
  </si>
  <si>
    <t>*( 7 PENTERNAK TDK AKTIF)</t>
  </si>
  <si>
    <t>* 3 PENTENAK TDK AKTIF</t>
  </si>
  <si>
    <t>ITIK PENELUR</t>
  </si>
  <si>
    <t>ITIK BAKA</t>
  </si>
  <si>
    <t>*7 (PENTERNAK TDK AKTIF)</t>
  </si>
  <si>
    <t>*22 (PENTERNAK TDK AKTIF)</t>
  </si>
  <si>
    <t>*15  (PENTERNAK TDK AKTIF)</t>
  </si>
  <si>
    <t>* 10 PENTERNAK TDK AKTIF</t>
  </si>
  <si>
    <t>*(9 PENTERNAK TDK AKTIF)</t>
  </si>
  <si>
    <t xml:space="preserve">  </t>
  </si>
  <si>
    <t>* 4 PENTERNAK TDK AKTIF</t>
  </si>
  <si>
    <t>Ulu Triang</t>
  </si>
  <si>
    <t>* 2 PENTERNAK TDK AKTIF</t>
  </si>
  <si>
    <t>(1 TDK AKTIF)</t>
  </si>
  <si>
    <t>PENGELUARAN SKV &amp; JUMLAH TERNAKAN MENGIKUT DAERAH</t>
  </si>
  <si>
    <t>BAGI TAHUN  2023</t>
  </si>
  <si>
    <t>TERNAKAN</t>
  </si>
  <si>
    <t>TERMAKAN</t>
  </si>
  <si>
    <t>PY/SBN/11 ( PUYUH BAKA)  - REBAN KOSONG TIADA TERNAKAN</t>
  </si>
  <si>
    <t>PY/SBN/42 (PUYUH DAGING) -  REBAN KOSONG TIADA TERNAKAN</t>
  </si>
  <si>
    <t xml:space="preserve">* 1 BUAH LADANG PUYUH DAGING &amp; 1 BUAH LADANG PUYUH BAKA KOSONG TIADA TERNAKAN </t>
  </si>
  <si>
    <t>*( 3 PENTERNAK TDK AKTIF)</t>
  </si>
  <si>
    <t>*( 22 PENTERNAK TDK AKTIF)</t>
  </si>
  <si>
    <t>*( 15 PENTERNAK TDK AKTIF)</t>
  </si>
  <si>
    <t xml:space="preserve"> (1 TDK AKTIF)</t>
  </si>
  <si>
    <t xml:space="preserve"> TAHUN 2023</t>
  </si>
  <si>
    <t>BASRI BIN JANTAN</t>
  </si>
  <si>
    <t>SEETKUTHBUDEEN</t>
  </si>
  <si>
    <t>ZED EDLIN BIN ZAINUDIN</t>
  </si>
  <si>
    <t>ZAKUAN ZULKIFLI</t>
  </si>
  <si>
    <t>SULAIMAN BIN HJ JAMIL</t>
  </si>
  <si>
    <t>MOHAMMAD EKHRAM BIN OTHMAN</t>
  </si>
  <si>
    <t>ABD RAZAK BIN YAAKOB</t>
  </si>
  <si>
    <t>MOHSEN BIN ISMAIL</t>
  </si>
  <si>
    <t>NORAINI BINTI HUSSAIN</t>
  </si>
  <si>
    <t>TRANS ECO FARM SDN BHD</t>
  </si>
  <si>
    <t>ZUL AZIZAN BIN ISAM</t>
  </si>
  <si>
    <t>THIRUMANICKAVASAGA  THEVAR A/L SUBRAMANIAM</t>
  </si>
  <si>
    <t>PACIFIC CIRCUS &amp; ACROBATICS SDN BHD (TAMAN AURORA)</t>
  </si>
  <si>
    <t>AKB SERVICES SDN BHD</t>
  </si>
  <si>
    <t>WONG SU HUI</t>
  </si>
  <si>
    <t>LUSIL HAKIMI</t>
  </si>
  <si>
    <t>KHAIRANI BINTI MOHD KHALID</t>
  </si>
  <si>
    <t>SITI HAJAR BINTI AB. RAHIM</t>
  </si>
  <si>
    <t>INNOVATIVE NEXUS FARMING SDN BHD</t>
  </si>
  <si>
    <t>PATMAVATHY A/P PALANY</t>
  </si>
  <si>
    <t>ROZI BIN NORDIN</t>
  </si>
  <si>
    <t>AZAH BINTI YUSOF</t>
  </si>
  <si>
    <t>NOR SHAMSUDIN BIN MOH IDRIS</t>
  </si>
  <si>
    <t>SAHARUDIN BIN MOHAMAD</t>
  </si>
  <si>
    <t>NAZHARUL SHIMA BINTI ABD RASHID</t>
  </si>
  <si>
    <t>MERIAM BINTI AB. RAHMAN</t>
  </si>
  <si>
    <t>AIZUDDIN BIN MUHAMAD ZAKARIAH</t>
  </si>
  <si>
    <t>MOHD ROSNAM BIN HJ MANSOR</t>
  </si>
  <si>
    <t>MOHD RIZAL BIN YUSOFF</t>
  </si>
  <si>
    <t>MUHAMMAD NURDIN BIN OTHMAN</t>
  </si>
  <si>
    <t>BAHARIN BIN TAHIR</t>
  </si>
  <si>
    <t>MIHAD BIN MAULUD</t>
  </si>
  <si>
    <t>SIVACHANDRAN A/L SANDERAN</t>
  </si>
  <si>
    <t>780417-08-6453</t>
  </si>
  <si>
    <t>620830-71-5345</t>
  </si>
  <si>
    <t>560220-05-5202</t>
  </si>
  <si>
    <t>750723-055279</t>
  </si>
  <si>
    <t>800614-05-5539</t>
  </si>
  <si>
    <t>531118-08-5007</t>
  </si>
  <si>
    <t>S8824047B</t>
  </si>
  <si>
    <t>980217 05 5122</t>
  </si>
  <si>
    <t>691226-10-5370</t>
  </si>
  <si>
    <t>641127-05-5042</t>
  </si>
  <si>
    <t>610831-05-5159</t>
  </si>
  <si>
    <t>710308-05-5701</t>
  </si>
  <si>
    <t>720927-05-5222</t>
  </si>
  <si>
    <t>550208-05-5374</t>
  </si>
  <si>
    <t>881018-05-5601</t>
  </si>
  <si>
    <t>540514-05-5111</t>
  </si>
  <si>
    <t>800220-05-5085</t>
  </si>
  <si>
    <t>940623-04-5185</t>
  </si>
  <si>
    <t>711203-05-5185</t>
  </si>
  <si>
    <t>891105-04-5419</t>
  </si>
  <si>
    <t>016-3397264</t>
  </si>
  <si>
    <t>017-4974769</t>
  </si>
  <si>
    <t>01126061516</t>
  </si>
  <si>
    <t>0123696948</t>
  </si>
  <si>
    <t>019-9466198</t>
  </si>
  <si>
    <t>0178869409</t>
  </si>
  <si>
    <t>017-2420147</t>
  </si>
  <si>
    <t>018-3985345</t>
  </si>
  <si>
    <t>0133727924</t>
  </si>
  <si>
    <t>013-2741782</t>
  </si>
  <si>
    <t>019-8334598</t>
  </si>
  <si>
    <t>012-6699393</t>
  </si>
  <si>
    <t>019-7007260</t>
  </si>
  <si>
    <t>012-3397192</t>
  </si>
  <si>
    <t>06-4628009</t>
  </si>
  <si>
    <t>06-7999806</t>
  </si>
  <si>
    <t>018-2775042</t>
  </si>
  <si>
    <t>012-3874048</t>
  </si>
  <si>
    <t>016-9260335</t>
  </si>
  <si>
    <t>013-5867310</t>
  </si>
  <si>
    <t>012-6955191</t>
  </si>
  <si>
    <t>06-4316412</t>
  </si>
  <si>
    <t>012-3869072</t>
  </si>
  <si>
    <t>019-2858356</t>
  </si>
  <si>
    <t>012-9248109</t>
  </si>
  <si>
    <t>019-6828002</t>
  </si>
  <si>
    <t>011-23097224</t>
  </si>
  <si>
    <t>019-2929142</t>
  </si>
  <si>
    <t>014-6677526</t>
  </si>
  <si>
    <t>PEDAS, REMBAU</t>
  </si>
  <si>
    <t>77, KG BINTONGAN, REMBAU</t>
  </si>
  <si>
    <t>KG BONGEK TENGAH, 71300 REMBAU</t>
  </si>
  <si>
    <t>MADRASAH AZ ZAKIRIN, KG PADANG BESAR, BONGEK</t>
  </si>
  <si>
    <t>746 C, KG PERIGI JERNIH</t>
  </si>
  <si>
    <t>KG AYER MELINTANG, KOTA</t>
  </si>
  <si>
    <t>KG TENGAH PENAJIS</t>
  </si>
  <si>
    <t>JALAN BATU HAMPAR 1, TEPI JALAN BESAR</t>
  </si>
  <si>
    <t>KG SENAMA MASJID,71300 REMBAU</t>
  </si>
  <si>
    <t xml:space="preserve">KG BARU LUBOK CHINA, </t>
  </si>
  <si>
    <t>LOT 2773, JALAN KAMPUNG SERI PARIT, BANDAR BARU LUKUT,</t>
  </si>
  <si>
    <t>108 KG SUNGAI RAYA PASIR PANJANG</t>
  </si>
  <si>
    <t>LOT 2705, BATU 21, JALAN ROBERT MANIAM 1, KAMPUNG SENGKANG, PASIR PANJANG</t>
  </si>
  <si>
    <t>LOT 3636 BATU 9 JALAN PANATAI KAMPUNG SUNGAI MENYALA 71050 PORT DICKSON</t>
  </si>
  <si>
    <t xml:space="preserve">NO 1 B, JALAN KG SAWAH, LOT 1541 BUKIT PELANDOK </t>
  </si>
  <si>
    <t>LOT 11886 KG SRI PARIT PORT DICKSON</t>
  </si>
  <si>
    <t>NO 3922, TAMAN PUAN CHIK, 72200 BAHAU</t>
  </si>
  <si>
    <t>NO.195, FELDA PALONG SATU, GEMAS</t>
  </si>
  <si>
    <t>LOT 4943, JALAN PAJAM, KG BATANG BENAR</t>
  </si>
  <si>
    <t xml:space="preserve">	NO. 5, KG BEMBAN HILIR, MAMBAU </t>
  </si>
  <si>
    <t>LOT 212, KAMPUNG MENDUM, LENGGENG</t>
  </si>
  <si>
    <t>LOT 3202, KG. SG. MACHANG ULU</t>
  </si>
  <si>
    <t>NO. 59, KG. LONDAH, GEMAS</t>
  </si>
  <si>
    <t>NO. 9, FELDA SG. KELAMAH, GEMAS</t>
  </si>
  <si>
    <t>KG. GEDOK SAWAH, GEMENCHEH</t>
  </si>
  <si>
    <t>KG. GEMENCHEH LAMA, GEMENCHEH</t>
  </si>
  <si>
    <t>KG. SG. KEPONG, 73200 GEMENCHEH</t>
  </si>
  <si>
    <t>KG. REPAH , TAMPIN</t>
  </si>
  <si>
    <t>BT. 5 1/2, JLN TAMPIN GEMAS, TAMPIN</t>
  </si>
  <si>
    <t>BT. 3 1/2, KG. SERI REPAH, TAMPIN</t>
  </si>
  <si>
    <t>NO. 41, JLN. KHURSIAH, KG. ULU YUH, TAMPIN</t>
  </si>
  <si>
    <t>BT. 3 1/2, KG. SRI REPAH, TAMPIN</t>
  </si>
  <si>
    <t>PT 55, JLN. DATO YAKUB AWANG, KG. TENGAH AIR KUNING SELATAN, 73200 GEMENCHEH</t>
  </si>
  <si>
    <t>PEDAS</t>
  </si>
  <si>
    <t>SELEMAK</t>
  </si>
  <si>
    <t>BONGEK</t>
  </si>
  <si>
    <t>TG KLING</t>
  </si>
  <si>
    <t>LEGONG ILIR</t>
  </si>
  <si>
    <t>NERASAU</t>
  </si>
  <si>
    <t>SENAMA</t>
  </si>
  <si>
    <t>TITIAN BINTANGOR</t>
  </si>
  <si>
    <t>PASIR PANJANG</t>
  </si>
  <si>
    <t xml:space="preserve">KUALA PILAH </t>
  </si>
  <si>
    <t>PALONG</t>
  </si>
  <si>
    <t>TEBONG</t>
  </si>
  <si>
    <t>2.8648, 101.8388</t>
  </si>
  <si>
    <t>2.6440, 101.9243</t>
  </si>
  <si>
    <t>2.8480, 101.9618</t>
  </si>
  <si>
    <t>2.8711, 101.9329</t>
  </si>
  <si>
    <t>2.3810, 102.3527</t>
  </si>
  <si>
    <t>2.3535, 102.3052</t>
  </si>
  <si>
    <t>2.3327, 102.2612</t>
  </si>
  <si>
    <t>2.547623, 102.35944</t>
  </si>
  <si>
    <t>2.2914, 102.1408</t>
  </si>
  <si>
    <t>2.5146,  102.2418</t>
  </si>
  <si>
    <t>2.510801,  102.240747</t>
  </si>
  <si>
    <t>2.476534, 102.467317</t>
  </si>
  <si>
    <t xml:space="preserve">  2.5851, 102.09602</t>
  </si>
  <si>
    <t xml:space="preserve">   2.5796, 102.1055</t>
  </si>
  <si>
    <t xml:space="preserve">     2.4635, 102.0685</t>
  </si>
  <si>
    <t xml:space="preserve">  2.5586, 102.1369</t>
  </si>
  <si>
    <t xml:space="preserve">  2.5674, 102.1073</t>
  </si>
  <si>
    <t xml:space="preserve">  2.4984, 102.11009</t>
  </si>
  <si>
    <t xml:space="preserve">    2.5205, 102.1161</t>
  </si>
  <si>
    <t xml:space="preserve"> 2.62609, 102.05418</t>
  </si>
  <si>
    <t xml:space="preserve">  2.5958, 102.11804</t>
  </si>
  <si>
    <t xml:space="preserve">  2.5551, 102.1153</t>
  </si>
  <si>
    <t>N2.818467    E102.333861</t>
  </si>
  <si>
    <t>N2.715056N   E102.185121</t>
  </si>
  <si>
    <t>KAMAL AZAM BIN MOKHTAR</t>
  </si>
  <si>
    <t>IMRAN ZAKI (MBI)</t>
  </si>
  <si>
    <t>670501-05-5249</t>
  </si>
  <si>
    <t>012-2631174</t>
  </si>
  <si>
    <t>019-6833183</t>
  </si>
  <si>
    <t>45, KG ULU BENDUL</t>
  </si>
  <si>
    <t>KG. AMPANG TINGGI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</si>
  <si>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entury Gothic"/>
        <family val="2"/>
      </rPr>
      <t>TAHUN 2021</t>
    </r>
  </si>
  <si>
    <t>2.73846N   102.10394E</t>
  </si>
  <si>
    <t>2.736058N    102.220226E</t>
  </si>
  <si>
    <t>2.818467N    102.333861E</t>
  </si>
  <si>
    <t>AZIZ BIN ZAKARIA</t>
  </si>
  <si>
    <t>IZAN BIN ABD JABAR</t>
  </si>
  <si>
    <t>011-4912500</t>
  </si>
  <si>
    <t>010-4222055</t>
  </si>
  <si>
    <t>600304-05-5051</t>
  </si>
  <si>
    <t>841129-01-6975</t>
  </si>
  <si>
    <t>NO 201, FELDA RAJA ALAIS 4</t>
  </si>
  <si>
    <t>LADANG FELDA PASOH 2</t>
  </si>
  <si>
    <t>N2.894201,E102.3907098</t>
  </si>
  <si>
    <t xml:space="preserve">  N2.953984, E102.29447</t>
  </si>
  <si>
    <t>HASNUL BIN OTHMAN</t>
  </si>
  <si>
    <t>KAN TAI SIANG</t>
  </si>
  <si>
    <t>SETHU A/L VEERAMUTHU</t>
  </si>
  <si>
    <t>SATHISH KUMAR A/L SELVAMANI</t>
  </si>
  <si>
    <t>KOMARAVELU A/L SADASIVAM</t>
  </si>
  <si>
    <t>670303-05-5029</t>
  </si>
  <si>
    <t>790315-05-5479</t>
  </si>
  <si>
    <t xml:space="preserve">	931222-05-5409</t>
  </si>
  <si>
    <t>012-6500309</t>
  </si>
  <si>
    <t xml:space="preserve">	016-9090403</t>
  </si>
  <si>
    <t>KG BATU, 71300 REMBAU</t>
  </si>
  <si>
    <t>LOT 982, KEBUN JIMAH, LUKUT, PORT DICKSON, NS.</t>
  </si>
  <si>
    <t>LOT 3269, MUKIM LABU</t>
  </si>
  <si>
    <t>LOT 1564 BT 6 JALAN JELEBU 71770 SEREMBAN NEGERI SEMBILAN</t>
  </si>
  <si>
    <t>KG. BEMBAN HILIR, MAMBAU</t>
  </si>
  <si>
    <t>SIKAMAT</t>
  </si>
  <si>
    <t>2.5807, 102.1077</t>
  </si>
  <si>
    <t>2.5899, 102.1209</t>
  </si>
  <si>
    <t>2.73384, 101.8969</t>
  </si>
  <si>
    <t>2.7578 102.00066</t>
  </si>
  <si>
    <t>2.6443 101.9043</t>
  </si>
  <si>
    <t>PD OSTRICH FARM</t>
  </si>
  <si>
    <t xml:space="preserve">IMRAN ZAKI (MBI) </t>
  </si>
  <si>
    <t xml:space="preserve">	JELITA OSTRICH FARM</t>
  </si>
  <si>
    <t>640221-06-5269</t>
  </si>
  <si>
    <t>011-51456883</t>
  </si>
  <si>
    <t>012-7723491</t>
  </si>
  <si>
    <t>013-9573111</t>
  </si>
  <si>
    <t>019-2120365</t>
  </si>
  <si>
    <t>LOT 1419, JLN KEMANG 13 BATU 9 JLN PANTAI 71050</t>
  </si>
  <si>
    <t>KG. JUASSEH TENGAH.</t>
  </si>
  <si>
    <t>LOT 1504, BATU 6, MUKIM PANTAI</t>
  </si>
  <si>
    <t>TEUK KEMANG</t>
  </si>
  <si>
    <t>PANTAI</t>
  </si>
  <si>
    <t>2.811323N   102..280823E</t>
  </si>
  <si>
    <t>2.7604, 101.9927</t>
  </si>
  <si>
    <t>AYAM KAMPUNG</t>
  </si>
  <si>
    <t>JD/SBN/15  -  28,000 EKOR</t>
  </si>
  <si>
    <t>JD/SBN/21 - 3,700 EKOR</t>
  </si>
  <si>
    <t>*****BANCI AYAM DAGING</t>
  </si>
  <si>
    <t>JD /SBN /08  -  32,000 EKOR</t>
  </si>
  <si>
    <t>PENAMBAHAN KAPASITI 5 BUAH LADANG</t>
  </si>
  <si>
    <t>PENGURANGAN KAPASITI AYAM DAGING</t>
  </si>
  <si>
    <t xml:space="preserve">JD/JEM / 19  - 16,000 EKOR  - </t>
  </si>
  <si>
    <t>(SYARIKAT RAMIDA SDN BHD)</t>
  </si>
  <si>
    <t>SYARIKAT RAMIDA MENGURANGKAN POPULASI DISEBABKAN TIADA TENAGA KERJA YANG CUKUP UNTUK MENJAGA TERNAKAN.</t>
  </si>
  <si>
    <t>JD/PD/77  - 6,000 EKOR</t>
  </si>
  <si>
    <t>JD/PD/22 -20,000 EKOR</t>
  </si>
  <si>
    <t>JD/PD/24 - 20,000 EKOR</t>
  </si>
  <si>
    <t>JD/PD/37 - 50,000 EKOR</t>
  </si>
  <si>
    <t>JD/ JEM/01 - 1,000 EKOR</t>
  </si>
  <si>
    <t>JD/JEM/06 -  15,000 EKOR</t>
  </si>
  <si>
    <t>JD/ JEM /22 - 20,300 EKOR</t>
  </si>
  <si>
    <t>JD / JEM/23 - 7,000 EKOR</t>
  </si>
  <si>
    <t>JD/JEM/24 -  30,414 EKOR</t>
  </si>
  <si>
    <t>JD/PD/61 - 4,000 EKOR</t>
  </si>
  <si>
    <t>JD/PD/25 - 2,000 EKOR</t>
  </si>
  <si>
    <t>JD/PD/74 - 10,000 EKOR</t>
  </si>
  <si>
    <t>JD/PD/44 - 5,000 EKOR</t>
  </si>
  <si>
    <t>JD/PD/90 - 15,000 EKOR</t>
  </si>
  <si>
    <t>JT/REM/31 - 103,680 BIJI</t>
  </si>
  <si>
    <t>JD/REM/14 - 9,000 EKOR</t>
  </si>
  <si>
    <t>JD/JLB/11 - 4,800 EKOR</t>
  </si>
  <si>
    <t>JD/JLB/13 - 10,000 EKOR</t>
  </si>
  <si>
    <t>JD/JLB/03 - 30,000  EKOR</t>
  </si>
  <si>
    <t>JD/JLB/31 - 20,000 EKOR</t>
  </si>
  <si>
    <t>JD/JLB/32 - 140,000 EKOR</t>
  </si>
  <si>
    <t>JD/JLB/34 - 14,600 EKOR</t>
  </si>
  <si>
    <t>JD/TAM/ 30 - 260000 EOR</t>
  </si>
  <si>
    <t>JD/TAM/16 - 20,000 EKOR</t>
  </si>
  <si>
    <t>JD/TAM/20 - 84,000 EKOR</t>
  </si>
  <si>
    <t>JD/TAM26 - 3,000 EKOR</t>
  </si>
  <si>
    <t>JD/TAM/28 - 10,000 EKOR</t>
  </si>
  <si>
    <t>JD/TAM/39 - 276000 EKOR</t>
  </si>
  <si>
    <t>JD/TAM/ 44 - 240,000 EKOR</t>
  </si>
  <si>
    <t>JD/TAM/ 45 - 240,000 EKOR</t>
  </si>
  <si>
    <t>JD/TAM/46 - 280,000 EKOR</t>
  </si>
  <si>
    <t>JD/TAM/47 - 840,000 EKOR</t>
  </si>
  <si>
    <t>JD/TAM/48 - 680,000 EKOR</t>
  </si>
  <si>
    <t>JT/TAM/03 - 100,000 BIJI</t>
  </si>
  <si>
    <t>PENAMBAHAN KAPASITI EKOR/ BIJI 34 BUAH LADANG:</t>
  </si>
  <si>
    <t>JB/TAM/04 - 25,720 EKOR</t>
  </si>
  <si>
    <t>JB/TAM/13 - 24,000 EKOR</t>
  </si>
  <si>
    <t>JB/TAM/32  -  32000 EKOR</t>
  </si>
  <si>
    <t>JB/TAM/33 - 32,000 EKOR</t>
  </si>
  <si>
    <t>JB/TAM/35 - 32,000 EKOR</t>
  </si>
  <si>
    <t>JB/TAM/40 -  32,000 EKOR</t>
  </si>
  <si>
    <t>JB/TAM/ 41 - 32,000 EKOR</t>
  </si>
  <si>
    <t>JD/JLB/15 -  42,000 EKOR</t>
  </si>
  <si>
    <t>**** BANCI AYAM DAGING &amp; AYAM PENELUR &amp; AYAM BAKA</t>
  </si>
  <si>
    <t xml:space="preserve"> BUAT PENANGGUHAN SELAMA </t>
  </si>
  <si>
    <t xml:space="preserve">REBAN KOSONG DAN   </t>
  </si>
  <si>
    <t>2 TAHUN UNTUK PENAMBAHBAIKKAN REBAN.</t>
  </si>
  <si>
    <t xml:space="preserve">(CHEW CHEE KHONG / FARMS </t>
  </si>
  <si>
    <t>BEST FOOD INDUSTRIES SDN. BHD)</t>
  </si>
  <si>
    <t>JD/REM/06 - 120,000 EKOR      -</t>
  </si>
  <si>
    <t xml:space="preserve">JD /JEM / 19  - 16,000 EKOR      - </t>
  </si>
  <si>
    <t>note : AK/REM/34 -AYAM KAMPUNG KAPASITI LULUS PERMOHONAN (50,000 EKOR)</t>
  </si>
  <si>
    <t>TAPI TUKAR JURUSAN AYAM PEDAGING 2,000 EKOR</t>
  </si>
  <si>
    <t>kategori lain-lain:</t>
  </si>
  <si>
    <t>anak betina -120 ekor</t>
  </si>
  <si>
    <t>anak jantan - 100 ekor</t>
  </si>
  <si>
    <t>ZAKARIA BIN TALIB''</t>
  </si>
  <si>
    <t>* 28 (PENTERNAK TDK AKTIF)</t>
  </si>
  <si>
    <t>* 1 PENTERNAK TDK AKTIF</t>
  </si>
  <si>
    <t>* 13 PENTERNAK TDK AKTIF</t>
  </si>
  <si>
    <t>* 3 PENTERNAK TDK AKTIF</t>
  </si>
  <si>
    <t>* 14 PENTERNAK TDK AKTIF</t>
  </si>
  <si>
    <t>* 15 PENTERNAK TDK AKTIF</t>
  </si>
  <si>
    <t>* 5 PENTERNAK TDK AKTIF</t>
  </si>
  <si>
    <t>* 6 PENTERNAK TDK AKTIF</t>
  </si>
  <si>
    <t>* 9 PENTERNAK TDK AKTIF</t>
  </si>
  <si>
    <t>*(22 TDK AKTIF)</t>
  </si>
  <si>
    <t>* WALIT - 22 PENTERNAK TDK AKTIF</t>
  </si>
  <si>
    <t>*(6 PENTERNAK TDK AKTIF)</t>
  </si>
  <si>
    <t>Daerah Seremban 2 penternak tdk aktif</t>
  </si>
  <si>
    <t>*(  28 PENTERNAK TDK AKTIF)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</si>
</sst>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000\-0000000"/>
    <numFmt numFmtId="167" formatCode="000000\-00\-0000"/>
  </numFmts>
  <fonts count="9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rgb="FFFF0000"/>
      <name val="Arial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2"/>
      <name val="Arial"/>
      <family val="2"/>
    </font>
    <font>
      <sz val="12"/>
      <color theme="1"/>
      <name val="Century Gothic"/>
      <family val="2"/>
    </font>
    <font>
      <sz val="16"/>
      <name val="Century Gothic"/>
      <family val="2"/>
    </font>
    <font>
      <sz val="16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SimSun"/>
    </font>
    <font>
      <sz val="11"/>
      <name val="SimSun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Century Gothic"/>
      <family val="2"/>
    </font>
    <font>
      <sz val="9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sz val="11"/>
      <color indexed="10"/>
      <name val="Arial"/>
      <family val="2"/>
    </font>
    <font>
      <sz val="11"/>
      <color theme="1"/>
      <name val="Calibri"/>
      <family val="2"/>
    </font>
    <font>
      <sz val="16"/>
      <color theme="1"/>
      <name val="Calibri"/>
      <family val="2"/>
      <scheme val="minor"/>
    </font>
    <font>
      <sz val="14"/>
      <name val="Arial"/>
      <family val="2"/>
    </font>
    <font>
      <sz val="9"/>
      <name val="Calibri"/>
      <family val="2"/>
      <scheme val="minor"/>
    </font>
    <font>
      <sz val="9"/>
      <color rgb="FF000000"/>
      <name val="Arial"/>
      <family val="2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11"/>
      <name val="Calibri"/>
      <family val="2"/>
      <scheme val="minor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sz val="8"/>
      <name val="Calibri"/>
      <family val="2"/>
      <scheme val="minor"/>
    </font>
    <font>
      <sz val="8"/>
      <color rgb="FF000000"/>
      <name val="Arial"/>
      <family val="2"/>
    </font>
    <font>
      <sz val="9"/>
      <color indexed="8"/>
      <name val="Century Gothic"/>
      <family val="2"/>
    </font>
    <font>
      <sz val="9"/>
      <name val="Century Gothic"/>
      <family val="2"/>
    </font>
    <font>
      <sz val="8"/>
      <color indexed="8"/>
      <name val="Century Gothic"/>
      <family val="2"/>
    </font>
    <font>
      <sz val="11"/>
      <color theme="8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name val="Arial"/>
      <family val="2"/>
    </font>
    <font>
      <sz val="6"/>
      <color theme="1"/>
      <name val="Calibri"/>
      <family val="2"/>
      <scheme val="minor"/>
    </font>
    <font>
      <sz val="6"/>
      <color rgb="FFFF0000"/>
      <name val="Arial"/>
      <family val="2"/>
    </font>
    <font>
      <sz val="5"/>
      <name val="Arial"/>
      <family val="2"/>
    </font>
    <font>
      <sz val="5"/>
      <color theme="1"/>
      <name val="Calibri"/>
      <family val="2"/>
      <scheme val="minor"/>
    </font>
    <font>
      <sz val="4"/>
      <color theme="1"/>
      <name val="Calibri"/>
      <family val="2"/>
      <scheme val="minor"/>
    </font>
    <font>
      <sz val="9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0">
    <xf numFmtId="0" fontId="0" fillId="0" borderId="0"/>
    <xf numFmtId="43" fontId="79" fillId="0" borderId="0" applyFont="0" applyFill="0" applyBorder="0" applyAlignment="0" applyProtection="0"/>
    <xf numFmtId="0" fontId="15" fillId="0" borderId="0"/>
    <xf numFmtId="0" fontId="79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</cellStyleXfs>
  <cellXfs count="1799">
    <xf numFmtId="0" fontId="0" fillId="0" borderId="0" xfId="0"/>
    <xf numFmtId="0" fontId="15" fillId="0" borderId="0" xfId="0" applyFont="1"/>
    <xf numFmtId="0" fontId="16" fillId="2" borderId="0" xfId="0" applyFont="1" applyFill="1"/>
    <xf numFmtId="0" fontId="16" fillId="3" borderId="0" xfId="0" applyFont="1" applyFill="1"/>
    <xf numFmtId="3" fontId="16" fillId="3" borderId="0" xfId="0" applyNumberFormat="1" applyFont="1" applyFill="1" applyAlignment="1">
      <alignment horizontal="center"/>
    </xf>
    <xf numFmtId="0" fontId="16" fillId="0" borderId="0" xfId="0" applyFont="1"/>
    <xf numFmtId="0" fontId="15" fillId="3" borderId="3" xfId="0" applyFont="1" applyFill="1" applyBorder="1"/>
    <xf numFmtId="3" fontId="17" fillId="3" borderId="0" xfId="0" applyNumberFormat="1" applyFont="1" applyFill="1" applyBorder="1" applyAlignment="1">
      <alignment horizontal="center"/>
    </xf>
    <xf numFmtId="3" fontId="15" fillId="3" borderId="5" xfId="0" applyNumberFormat="1" applyFont="1" applyFill="1" applyBorder="1" applyAlignment="1">
      <alignment horizontal="center"/>
    </xf>
    <xf numFmtId="3" fontId="15" fillId="3" borderId="6" xfId="0" applyNumberFormat="1" applyFont="1" applyFill="1" applyBorder="1" applyAlignment="1">
      <alignment horizontal="center"/>
    </xf>
    <xf numFmtId="3" fontId="15" fillId="3" borderId="8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/>
    </xf>
    <xf numFmtId="0" fontId="15" fillId="3" borderId="10" xfId="0" applyFont="1" applyFill="1" applyBorder="1" applyAlignment="1">
      <alignment vertical="center"/>
    </xf>
    <xf numFmtId="3" fontId="15" fillId="3" borderId="11" xfId="0" applyNumberFormat="1" applyFont="1" applyFill="1" applyBorder="1" applyAlignment="1">
      <alignment horizontal="center"/>
    </xf>
    <xf numFmtId="3" fontId="15" fillId="3" borderId="12" xfId="0" applyNumberFormat="1" applyFont="1" applyFill="1" applyBorder="1" applyAlignment="1">
      <alignment horizontal="center"/>
    </xf>
    <xf numFmtId="0" fontId="15" fillId="3" borderId="13" xfId="0" applyFont="1" applyFill="1" applyBorder="1" applyAlignment="1">
      <alignment vertical="center"/>
    </xf>
    <xf numFmtId="3" fontId="15" fillId="3" borderId="14" xfId="0" applyNumberFormat="1" applyFont="1" applyFill="1" applyBorder="1" applyAlignment="1">
      <alignment horizontal="center"/>
    </xf>
    <xf numFmtId="3" fontId="15" fillId="3" borderId="15" xfId="0" applyNumberFormat="1" applyFont="1" applyFill="1" applyBorder="1" applyAlignment="1">
      <alignment horizontal="center"/>
    </xf>
    <xf numFmtId="3" fontId="15" fillId="3" borderId="16" xfId="0" applyNumberFormat="1" applyFont="1" applyFill="1" applyBorder="1" applyAlignment="1">
      <alignment horizontal="center"/>
    </xf>
    <xf numFmtId="3" fontId="15" fillId="3" borderId="13" xfId="0" applyNumberFormat="1" applyFont="1" applyFill="1" applyBorder="1" applyAlignment="1">
      <alignment horizontal="center"/>
    </xf>
    <xf numFmtId="0" fontId="15" fillId="3" borderId="17" xfId="0" applyFon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center"/>
    </xf>
    <xf numFmtId="0" fontId="15" fillId="3" borderId="19" xfId="0" applyFont="1" applyFill="1" applyBorder="1" applyAlignment="1">
      <alignment vertical="center"/>
    </xf>
    <xf numFmtId="3" fontId="15" fillId="3" borderId="19" xfId="0" applyNumberFormat="1" applyFont="1" applyFill="1" applyBorder="1" applyAlignment="1">
      <alignment horizontal="center"/>
    </xf>
    <xf numFmtId="3" fontId="15" fillId="3" borderId="20" xfId="0" applyNumberFormat="1" applyFont="1" applyFill="1" applyBorder="1" applyAlignment="1">
      <alignment horizontal="center"/>
    </xf>
    <xf numFmtId="0" fontId="16" fillId="3" borderId="3" xfId="0" applyFont="1" applyFill="1" applyBorder="1"/>
    <xf numFmtId="3" fontId="16" fillId="3" borderId="0" xfId="0" applyNumberFormat="1" applyFont="1" applyFill="1" applyBorder="1" applyAlignment="1">
      <alignment horizontal="center"/>
    </xf>
    <xf numFmtId="0" fontId="16" fillId="3" borderId="21" xfId="0" applyFont="1" applyFill="1" applyBorder="1"/>
    <xf numFmtId="3" fontId="16" fillId="3" borderId="22" xfId="0" applyNumberFormat="1" applyFont="1" applyFill="1" applyBorder="1" applyAlignment="1">
      <alignment horizontal="center"/>
    </xf>
    <xf numFmtId="3" fontId="15" fillId="3" borderId="24" xfId="0" applyNumberFormat="1" applyFont="1" applyFill="1" applyBorder="1" applyAlignment="1">
      <alignment horizontal="center"/>
    </xf>
    <xf numFmtId="3" fontId="15" fillId="3" borderId="0" xfId="0" applyNumberFormat="1" applyFont="1" applyFill="1" applyBorder="1" applyAlignment="1">
      <alignment horizontal="center"/>
    </xf>
    <xf numFmtId="3" fontId="19" fillId="3" borderId="22" xfId="0" applyNumberFormat="1" applyFont="1" applyFill="1" applyBorder="1" applyAlignment="1">
      <alignment horizontal="center"/>
    </xf>
    <xf numFmtId="3" fontId="16" fillId="3" borderId="26" xfId="0" applyNumberFormat="1" applyFont="1" applyFill="1" applyBorder="1" applyAlignment="1">
      <alignment horizontal="center"/>
    </xf>
    <xf numFmtId="3" fontId="16" fillId="3" borderId="0" xfId="0" applyNumberFormat="1" applyFont="1" applyFill="1"/>
    <xf numFmtId="0" fontId="15" fillId="3" borderId="0" xfId="0" applyFont="1" applyFill="1"/>
    <xf numFmtId="3" fontId="20" fillId="3" borderId="26" xfId="0" applyNumberFormat="1" applyFont="1" applyFill="1" applyBorder="1" applyAlignment="1">
      <alignment horizontal="center"/>
    </xf>
    <xf numFmtId="3" fontId="20" fillId="3" borderId="27" xfId="0" applyNumberFormat="1" applyFont="1" applyFill="1" applyBorder="1" applyAlignment="1">
      <alignment horizontal="center"/>
    </xf>
    <xf numFmtId="0" fontId="21" fillId="0" borderId="0" xfId="0" applyFont="1"/>
    <xf numFmtId="0" fontId="23" fillId="0" borderId="0" xfId="0" applyFont="1"/>
    <xf numFmtId="0" fontId="22" fillId="0" borderId="28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3" fillId="0" borderId="28" xfId="0" applyFont="1" applyBorder="1" applyAlignment="1">
      <alignment horizontal="center" vertical="center"/>
    </xf>
    <xf numFmtId="0" fontId="23" fillId="0" borderId="16" xfId="0" applyFont="1" applyBorder="1"/>
    <xf numFmtId="3" fontId="24" fillId="0" borderId="28" xfId="0" applyNumberFormat="1" applyFont="1" applyBorder="1" applyAlignment="1">
      <alignment horizontal="center" vertical="center"/>
    </xf>
    <xf numFmtId="3" fontId="23" fillId="0" borderId="28" xfId="0" applyNumberFormat="1" applyFont="1" applyBorder="1" applyAlignment="1">
      <alignment horizontal="center"/>
    </xf>
    <xf numFmtId="0" fontId="25" fillId="0" borderId="28" xfId="0" applyFont="1" applyBorder="1" applyAlignment="1">
      <alignment horizontal="center" vertical="center"/>
    </xf>
    <xf numFmtId="0" fontId="25" fillId="3" borderId="28" xfId="0" applyFont="1" applyFill="1" applyBorder="1"/>
    <xf numFmtId="3" fontId="24" fillId="3" borderId="28" xfId="0" applyNumberFormat="1" applyFont="1" applyFill="1" applyBorder="1" applyAlignment="1">
      <alignment horizontal="center" vertical="center"/>
    </xf>
    <xf numFmtId="3" fontId="23" fillId="3" borderId="28" xfId="0" applyNumberFormat="1" applyFont="1" applyFill="1" applyBorder="1" applyAlignment="1">
      <alignment horizontal="center"/>
    </xf>
    <xf numFmtId="0" fontId="23" fillId="3" borderId="28" xfId="0" applyFont="1" applyFill="1" applyBorder="1"/>
    <xf numFmtId="0" fontId="23" fillId="0" borderId="28" xfId="0" applyFont="1" applyBorder="1"/>
    <xf numFmtId="0" fontId="23" fillId="0" borderId="29" xfId="0" applyFont="1" applyBorder="1" applyAlignment="1">
      <alignment horizontal="center" vertical="center"/>
    </xf>
    <xf numFmtId="0" fontId="23" fillId="0" borderId="29" xfId="0" applyFont="1" applyBorder="1"/>
    <xf numFmtId="0" fontId="0" fillId="0" borderId="19" xfId="0" applyBorder="1"/>
    <xf numFmtId="0" fontId="26" fillId="0" borderId="19" xfId="0" applyFont="1" applyFill="1" applyBorder="1"/>
    <xf numFmtId="3" fontId="27" fillId="0" borderId="30" xfId="0" applyNumberFormat="1" applyFont="1" applyBorder="1" applyAlignment="1">
      <alignment horizontal="center"/>
    </xf>
    <xf numFmtId="3" fontId="27" fillId="0" borderId="31" xfId="0" applyNumberFormat="1" applyFont="1" applyBorder="1" applyAlignment="1">
      <alignment horizontal="center"/>
    </xf>
    <xf numFmtId="3" fontId="27" fillId="0" borderId="20" xfId="0" applyNumberFormat="1" applyFont="1" applyBorder="1" applyAlignment="1">
      <alignment horizontal="center"/>
    </xf>
    <xf numFmtId="0" fontId="23" fillId="0" borderId="32" xfId="0" applyFont="1" applyFill="1" applyBorder="1"/>
    <xf numFmtId="0" fontId="25" fillId="0" borderId="28" xfId="0" applyFont="1" applyBorder="1"/>
    <xf numFmtId="0" fontId="28" fillId="0" borderId="0" xfId="0" applyFont="1"/>
    <xf numFmtId="0" fontId="0" fillId="3" borderId="0" xfId="0" applyFill="1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3" fontId="0" fillId="0" borderId="0" xfId="0" applyNumberFormat="1" applyAlignment="1">
      <alignment horizontal="center"/>
    </xf>
    <xf numFmtId="0" fontId="29" fillId="0" borderId="0" xfId="0" applyFont="1" applyAlignment="1">
      <alignment horizontal="center"/>
    </xf>
    <xf numFmtId="0" fontId="24" fillId="0" borderId="0" xfId="0" applyFont="1"/>
    <xf numFmtId="3" fontId="29" fillId="0" borderId="0" xfId="0" applyNumberFormat="1" applyFont="1" applyAlignment="1">
      <alignment horizontal="center"/>
    </xf>
    <xf numFmtId="3" fontId="24" fillId="0" borderId="5" xfId="0" applyNumberFormat="1" applyFont="1" applyBorder="1" applyAlignment="1">
      <alignment horizontal="center"/>
    </xf>
    <xf numFmtId="3" fontId="28" fillId="0" borderId="14" xfId="0" applyNumberFormat="1" applyFont="1" applyBorder="1" applyAlignment="1">
      <alignment horizontal="center"/>
    </xf>
    <xf numFmtId="3" fontId="28" fillId="0" borderId="16" xfId="0" applyNumberFormat="1" applyFont="1" applyBorder="1" applyAlignment="1">
      <alignment horizontal="center"/>
    </xf>
    <xf numFmtId="3" fontId="28" fillId="0" borderId="5" xfId="0" applyNumberFormat="1" applyFont="1" applyBorder="1" applyAlignment="1">
      <alignment horizontal="center"/>
    </xf>
    <xf numFmtId="3" fontId="28" fillId="0" borderId="8" xfId="0" applyNumberFormat="1" applyFont="1" applyBorder="1" applyAlignment="1">
      <alignment horizontal="center"/>
    </xf>
    <xf numFmtId="3" fontId="28" fillId="0" borderId="18" xfId="0" applyNumberFormat="1" applyFont="1" applyBorder="1" applyAlignment="1">
      <alignment horizontal="center"/>
    </xf>
    <xf numFmtId="3" fontId="28" fillId="0" borderId="36" xfId="0" applyNumberFormat="1" applyFont="1" applyBorder="1" applyAlignment="1">
      <alignment horizontal="center"/>
    </xf>
    <xf numFmtId="3" fontId="28" fillId="0" borderId="37" xfId="0" applyNumberFormat="1" applyFont="1" applyBorder="1" applyAlignment="1">
      <alignment horizontal="center"/>
    </xf>
    <xf numFmtId="0" fontId="24" fillId="3" borderId="10" xfId="0" applyFont="1" applyFill="1" applyBorder="1" applyAlignment="1">
      <alignment vertical="center"/>
    </xf>
    <xf numFmtId="3" fontId="24" fillId="3" borderId="11" xfId="0" applyNumberFormat="1" applyFont="1" applyFill="1" applyBorder="1" applyAlignment="1">
      <alignment horizontal="center"/>
    </xf>
    <xf numFmtId="3" fontId="24" fillId="3" borderId="38" xfId="0" applyNumberFormat="1" applyFont="1" applyFill="1" applyBorder="1" applyAlignment="1">
      <alignment horizontal="center"/>
    </xf>
    <xf numFmtId="3" fontId="24" fillId="3" borderId="24" xfId="0" applyNumberFormat="1" applyFont="1" applyFill="1" applyBorder="1" applyAlignment="1">
      <alignment horizontal="center"/>
    </xf>
    <xf numFmtId="0" fontId="24" fillId="3" borderId="13" xfId="0" applyFont="1" applyFill="1" applyBorder="1" applyAlignment="1">
      <alignment vertical="center"/>
    </xf>
    <xf numFmtId="3" fontId="24" fillId="3" borderId="28" xfId="0" applyNumberFormat="1" applyFont="1" applyFill="1" applyBorder="1" applyAlignment="1">
      <alignment horizontal="center"/>
    </xf>
    <xf numFmtId="3" fontId="24" fillId="3" borderId="16" xfId="0" applyNumberFormat="1" applyFont="1" applyFill="1" applyBorder="1" applyAlignment="1">
      <alignment horizontal="center"/>
    </xf>
    <xf numFmtId="0" fontId="24" fillId="3" borderId="17" xfId="0" applyFont="1" applyFill="1" applyBorder="1" applyAlignment="1">
      <alignment vertical="center"/>
    </xf>
    <xf numFmtId="3" fontId="24" fillId="3" borderId="39" xfId="0" applyNumberFormat="1" applyFont="1" applyFill="1" applyBorder="1" applyAlignment="1">
      <alignment horizontal="center"/>
    </xf>
    <xf numFmtId="3" fontId="24" fillId="3" borderId="40" xfId="0" applyNumberFormat="1" applyFont="1" applyFill="1" applyBorder="1" applyAlignment="1">
      <alignment horizontal="center"/>
    </xf>
    <xf numFmtId="3" fontId="24" fillId="3" borderId="29" xfId="0" applyNumberFormat="1" applyFont="1" applyFill="1" applyBorder="1" applyAlignment="1">
      <alignment horizontal="center"/>
    </xf>
    <xf numFmtId="3" fontId="24" fillId="3" borderId="41" xfId="0" applyNumberFormat="1" applyFont="1" applyFill="1" applyBorder="1" applyAlignment="1">
      <alignment horizontal="center"/>
    </xf>
    <xf numFmtId="0" fontId="29" fillId="0" borderId="19" xfId="0" applyFont="1" applyBorder="1" applyAlignment="1">
      <alignment vertical="center"/>
    </xf>
    <xf numFmtId="3" fontId="24" fillId="0" borderId="19" xfId="0" applyNumberFormat="1" applyFont="1" applyBorder="1" applyAlignment="1">
      <alignment horizontal="center" vertical="center"/>
    </xf>
    <xf numFmtId="3" fontId="24" fillId="0" borderId="42" xfId="0" applyNumberFormat="1" applyFont="1" applyBorder="1" applyAlignment="1">
      <alignment horizontal="center" vertical="center"/>
    </xf>
    <xf numFmtId="3" fontId="24" fillId="0" borderId="20" xfId="0" applyNumberFormat="1" applyFont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0" fontId="24" fillId="0" borderId="43" xfId="0" applyFont="1" applyBorder="1" applyAlignment="1">
      <alignment horizontal="center" vertical="center"/>
    </xf>
    <xf numFmtId="0" fontId="24" fillId="3" borderId="46" xfId="0" applyFont="1" applyFill="1" applyBorder="1" applyAlignment="1">
      <alignment vertical="center"/>
    </xf>
    <xf numFmtId="0" fontId="24" fillId="3" borderId="47" xfId="0" applyFont="1" applyFill="1" applyBorder="1" applyAlignment="1">
      <alignment vertical="center"/>
    </xf>
    <xf numFmtId="0" fontId="24" fillId="3" borderId="48" xfId="0" applyFont="1" applyFill="1" applyBorder="1" applyAlignment="1">
      <alignment vertical="center"/>
    </xf>
    <xf numFmtId="0" fontId="29" fillId="0" borderId="49" xfId="0" applyFont="1" applyBorder="1" applyAlignment="1">
      <alignment vertical="center"/>
    </xf>
    <xf numFmtId="3" fontId="24" fillId="0" borderId="30" xfId="0" applyNumberFormat="1" applyFont="1" applyBorder="1" applyAlignment="1">
      <alignment horizontal="center" vertical="center"/>
    </xf>
    <xf numFmtId="3" fontId="24" fillId="0" borderId="31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/>
    </xf>
    <xf numFmtId="0" fontId="24" fillId="0" borderId="46" xfId="0" applyFont="1" applyBorder="1" applyAlignment="1">
      <alignment vertical="center"/>
    </xf>
    <xf numFmtId="3" fontId="24" fillId="0" borderId="11" xfId="0" applyNumberFormat="1" applyFont="1" applyBorder="1" applyAlignment="1">
      <alignment horizontal="center"/>
    </xf>
    <xf numFmtId="3" fontId="24" fillId="0" borderId="38" xfId="0" applyNumberFormat="1" applyFont="1" applyBorder="1" applyAlignment="1">
      <alignment horizontal="center"/>
    </xf>
    <xf numFmtId="3" fontId="24" fillId="0" borderId="24" xfId="0" applyNumberFormat="1" applyFont="1" applyBorder="1" applyAlignment="1">
      <alignment horizontal="center"/>
    </xf>
    <xf numFmtId="3" fontId="24" fillId="0" borderId="5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vertical="center"/>
    </xf>
    <xf numFmtId="3" fontId="24" fillId="0" borderId="0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3" fontId="24" fillId="3" borderId="14" xfId="0" applyNumberFormat="1" applyFont="1" applyFill="1" applyBorder="1" applyAlignment="1">
      <alignment horizontal="center"/>
    </xf>
    <xf numFmtId="3" fontId="28" fillId="0" borderId="6" xfId="0" applyNumberFormat="1" applyFont="1" applyBorder="1" applyAlignment="1">
      <alignment horizontal="center"/>
    </xf>
    <xf numFmtId="3" fontId="28" fillId="0" borderId="9" xfId="0" applyNumberFormat="1" applyFont="1" applyBorder="1" applyAlignment="1">
      <alignment horizontal="center"/>
    </xf>
    <xf numFmtId="3" fontId="24" fillId="3" borderId="52" xfId="0" applyNumberFormat="1" applyFont="1" applyFill="1" applyBorder="1" applyAlignment="1">
      <alignment horizontal="center"/>
    </xf>
    <xf numFmtId="3" fontId="24" fillId="3" borderId="35" xfId="0" applyNumberFormat="1" applyFont="1" applyFill="1" applyBorder="1" applyAlignment="1">
      <alignment horizontal="center"/>
    </xf>
    <xf numFmtId="3" fontId="24" fillId="3" borderId="53" xfId="0" applyNumberFormat="1" applyFont="1" applyFill="1" applyBorder="1" applyAlignment="1">
      <alignment horizontal="center"/>
    </xf>
    <xf numFmtId="3" fontId="24" fillId="3" borderId="54" xfId="0" applyNumberFormat="1" applyFont="1" applyFill="1" applyBorder="1" applyAlignment="1">
      <alignment horizontal="center"/>
    </xf>
    <xf numFmtId="3" fontId="24" fillId="0" borderId="49" xfId="0" applyNumberFormat="1" applyFont="1" applyBorder="1" applyAlignment="1">
      <alignment horizontal="center" vertical="center"/>
    </xf>
    <xf numFmtId="3" fontId="24" fillId="0" borderId="30" xfId="0" applyNumberFormat="1" applyFont="1" applyBorder="1" applyAlignment="1">
      <alignment horizontal="center"/>
    </xf>
    <xf numFmtId="3" fontId="24" fillId="0" borderId="31" xfId="0" applyNumberFormat="1" applyFont="1" applyBorder="1" applyAlignment="1">
      <alignment horizontal="center"/>
    </xf>
    <xf numFmtId="3" fontId="24" fillId="0" borderId="42" xfId="0" applyNumberFormat="1" applyFont="1" applyBorder="1" applyAlignment="1">
      <alignment horizontal="center"/>
    </xf>
    <xf numFmtId="3" fontId="24" fillId="0" borderId="20" xfId="0" applyNumberFormat="1" applyFont="1" applyBorder="1" applyAlignment="1">
      <alignment horizontal="center"/>
    </xf>
    <xf numFmtId="3" fontId="24" fillId="0" borderId="0" xfId="0" applyNumberFormat="1" applyFont="1" applyBorder="1" applyAlignment="1">
      <alignment horizontal="center"/>
    </xf>
    <xf numFmtId="3" fontId="24" fillId="3" borderId="12" xfId="0" applyNumberFormat="1" applyFont="1" applyFill="1" applyBorder="1" applyAlignment="1">
      <alignment horizontal="center"/>
    </xf>
    <xf numFmtId="3" fontId="24" fillId="3" borderId="55" xfId="0" applyNumberFormat="1" applyFont="1" applyFill="1" applyBorder="1" applyAlignment="1">
      <alignment horizontal="center"/>
    </xf>
    <xf numFmtId="0" fontId="29" fillId="3" borderId="19" xfId="0" applyFont="1" applyFill="1" applyBorder="1" applyAlignment="1">
      <alignment vertical="center"/>
    </xf>
    <xf numFmtId="3" fontId="24" fillId="3" borderId="19" xfId="0" applyNumberFormat="1" applyFont="1" applyFill="1" applyBorder="1" applyAlignment="1">
      <alignment horizontal="center" vertical="center"/>
    </xf>
    <xf numFmtId="3" fontId="24" fillId="0" borderId="10" xfId="0" applyNumberFormat="1" applyFont="1" applyBorder="1" applyAlignment="1">
      <alignment horizontal="center"/>
    </xf>
    <xf numFmtId="3" fontId="24" fillId="0" borderId="52" xfId="0" applyNumberFormat="1" applyFont="1" applyBorder="1" applyAlignment="1">
      <alignment horizontal="center"/>
    </xf>
    <xf numFmtId="0" fontId="24" fillId="0" borderId="47" xfId="0" applyFont="1" applyBorder="1" applyAlignment="1">
      <alignment vertical="center"/>
    </xf>
    <xf numFmtId="3" fontId="24" fillId="0" borderId="28" xfId="0" applyNumberFormat="1" applyFont="1" applyBorder="1" applyAlignment="1">
      <alignment horizontal="center"/>
    </xf>
    <xf numFmtId="3" fontId="24" fillId="0" borderId="16" xfId="0" applyNumberFormat="1" applyFont="1" applyBorder="1" applyAlignment="1">
      <alignment horizontal="center"/>
    </xf>
    <xf numFmtId="0" fontId="24" fillId="0" borderId="48" xfId="0" applyFont="1" applyBorder="1" applyAlignment="1">
      <alignment vertical="center"/>
    </xf>
    <xf numFmtId="3" fontId="24" fillId="0" borderId="29" xfId="0" applyNumberFormat="1" applyFont="1" applyBorder="1" applyAlignment="1">
      <alignment horizontal="center"/>
    </xf>
    <xf numFmtId="3" fontId="24" fillId="0" borderId="41" xfId="0" applyNumberFormat="1" applyFont="1" applyBorder="1" applyAlignment="1">
      <alignment horizontal="center"/>
    </xf>
    <xf numFmtId="3" fontId="24" fillId="3" borderId="10" xfId="0" applyNumberFormat="1" applyFont="1" applyFill="1" applyBorder="1" applyAlignment="1">
      <alignment horizontal="center"/>
    </xf>
    <xf numFmtId="3" fontId="24" fillId="3" borderId="32" xfId="0" applyNumberFormat="1" applyFont="1" applyFill="1" applyBorder="1" applyAlignment="1">
      <alignment horizontal="center"/>
    </xf>
    <xf numFmtId="3" fontId="24" fillId="3" borderId="20" xfId="0" applyNumberFormat="1" applyFont="1" applyFill="1" applyBorder="1" applyAlignment="1">
      <alignment horizontal="center" vertical="center"/>
    </xf>
    <xf numFmtId="3" fontId="24" fillId="3" borderId="30" xfId="0" applyNumberFormat="1" applyFont="1" applyFill="1" applyBorder="1" applyAlignment="1">
      <alignment horizontal="center"/>
    </xf>
    <xf numFmtId="3" fontId="24" fillId="3" borderId="31" xfId="0" applyNumberFormat="1" applyFont="1" applyFill="1" applyBorder="1" applyAlignment="1">
      <alignment horizontal="center"/>
    </xf>
    <xf numFmtId="3" fontId="24" fillId="3" borderId="31" xfId="0" applyNumberFormat="1" applyFont="1" applyFill="1" applyBorder="1" applyAlignment="1">
      <alignment horizontal="center" vertical="center"/>
    </xf>
    <xf numFmtId="3" fontId="24" fillId="3" borderId="30" xfId="0" applyNumberFormat="1" applyFont="1" applyFill="1" applyBorder="1" applyAlignment="1">
      <alignment horizontal="center" vertical="center"/>
    </xf>
    <xf numFmtId="3" fontId="28" fillId="0" borderId="0" xfId="0" applyNumberFormat="1" applyFont="1" applyBorder="1" applyAlignment="1">
      <alignment horizontal="center"/>
    </xf>
    <xf numFmtId="3" fontId="24" fillId="0" borderId="12" xfId="0" applyNumberFormat="1" applyFont="1" applyBorder="1" applyAlignment="1">
      <alignment horizontal="center"/>
    </xf>
    <xf numFmtId="3" fontId="0" fillId="3" borderId="0" xfId="0" applyNumberFormat="1" applyFill="1" applyAlignment="1">
      <alignment horizontal="center"/>
    </xf>
    <xf numFmtId="0" fontId="79" fillId="0" borderId="0" xfId="3"/>
    <xf numFmtId="0" fontId="28" fillId="0" borderId="8" xfId="3" applyFont="1" applyBorder="1" applyAlignment="1">
      <alignment horizontal="center" vertical="center"/>
    </xf>
    <xf numFmtId="0" fontId="28" fillId="0" borderId="36" xfId="3" applyFont="1" applyBorder="1" applyAlignment="1">
      <alignment horizontal="center" vertical="center"/>
    </xf>
    <xf numFmtId="0" fontId="28" fillId="0" borderId="9" xfId="3" applyFont="1" applyBorder="1" applyAlignment="1">
      <alignment horizontal="center" vertical="center"/>
    </xf>
    <xf numFmtId="0" fontId="28" fillId="3" borderId="46" xfId="3" applyFont="1" applyFill="1" applyBorder="1" applyAlignment="1">
      <alignment horizontal="left" vertical="center"/>
    </xf>
    <xf numFmtId="0" fontId="24" fillId="3" borderId="24" xfId="3" applyFont="1" applyFill="1" applyBorder="1" applyAlignment="1">
      <alignment horizontal="center" vertical="center"/>
    </xf>
    <xf numFmtId="0" fontId="28" fillId="3" borderId="38" xfId="3" applyFont="1" applyFill="1" applyBorder="1" applyAlignment="1">
      <alignment horizontal="center" vertical="center"/>
    </xf>
    <xf numFmtId="0" fontId="28" fillId="3" borderId="11" xfId="3" applyFont="1" applyFill="1" applyBorder="1" applyAlignment="1">
      <alignment horizontal="center" vertical="center"/>
    </xf>
    <xf numFmtId="0" fontId="28" fillId="3" borderId="47" xfId="3" applyFont="1" applyFill="1" applyBorder="1" applyAlignment="1">
      <alignment horizontal="left" vertical="center"/>
    </xf>
    <xf numFmtId="0" fontId="28" fillId="3" borderId="48" xfId="3" applyFont="1" applyFill="1" applyBorder="1" applyAlignment="1">
      <alignment horizontal="left" vertical="center"/>
    </xf>
    <xf numFmtId="0" fontId="30" fillId="0" borderId="49" xfId="3" applyFont="1" applyBorder="1" applyAlignment="1">
      <alignment horizontal="left" vertical="center"/>
    </xf>
    <xf numFmtId="0" fontId="30" fillId="0" borderId="19" xfId="3" applyFont="1" applyBorder="1" applyAlignment="1">
      <alignment horizontal="center" vertical="center"/>
    </xf>
    <xf numFmtId="0" fontId="30" fillId="0" borderId="30" xfId="3" applyFont="1" applyBorder="1" applyAlignment="1">
      <alignment horizontal="center" vertical="center"/>
    </xf>
    <xf numFmtId="0" fontId="28" fillId="0" borderId="0" xfId="3" applyFont="1" applyBorder="1" applyAlignment="1">
      <alignment horizontal="left"/>
    </xf>
    <xf numFmtId="0" fontId="28" fillId="0" borderId="0" xfId="3" applyFont="1" applyBorder="1"/>
    <xf numFmtId="0" fontId="28" fillId="0" borderId="0" xfId="3" applyFont="1" applyAlignment="1">
      <alignment horizontal="left"/>
    </xf>
    <xf numFmtId="0" fontId="28" fillId="3" borderId="28" xfId="3" applyFont="1" applyFill="1" applyBorder="1" applyAlignment="1">
      <alignment horizontal="center" vertical="center"/>
    </xf>
    <xf numFmtId="0" fontId="28" fillId="3" borderId="13" xfId="3" applyFont="1" applyFill="1" applyBorder="1" applyAlignment="1">
      <alignment horizontal="center" vertical="center"/>
    </xf>
    <xf numFmtId="0" fontId="28" fillId="3" borderId="15" xfId="3" applyFont="1" applyFill="1" applyBorder="1" applyAlignment="1">
      <alignment horizontal="center" vertical="center"/>
    </xf>
    <xf numFmtId="0" fontId="28" fillId="3" borderId="29" xfId="3" applyFont="1" applyFill="1" applyBorder="1" applyAlignment="1">
      <alignment horizontal="center" vertical="center"/>
    </xf>
    <xf numFmtId="0" fontId="30" fillId="0" borderId="31" xfId="3" applyFont="1" applyBorder="1" applyAlignment="1">
      <alignment horizontal="center" vertical="center"/>
    </xf>
    <xf numFmtId="0" fontId="28" fillId="0" borderId="0" xfId="0" applyFont="1" applyAlignment="1">
      <alignment horizontal="left"/>
    </xf>
    <xf numFmtId="0" fontId="30" fillId="0" borderId="49" xfId="3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3" fontId="24" fillId="0" borderId="0" xfId="0" applyNumberFormat="1" applyFont="1"/>
    <xf numFmtId="1" fontId="24" fillId="0" borderId="19" xfId="0" applyNumberFormat="1" applyFont="1" applyBorder="1" applyAlignment="1">
      <alignment horizontal="center" vertical="center"/>
    </xf>
    <xf numFmtId="0" fontId="24" fillId="0" borderId="46" xfId="0" applyFont="1" applyBorder="1" applyAlignment="1">
      <alignment horizontal="left" vertical="center"/>
    </xf>
    <xf numFmtId="3" fontId="24" fillId="0" borderId="10" xfId="0" applyNumberFormat="1" applyFont="1" applyBorder="1" applyAlignment="1">
      <alignment horizontal="center" vertical="center"/>
    </xf>
    <xf numFmtId="3" fontId="24" fillId="0" borderId="38" xfId="0" applyNumberFormat="1" applyFont="1" applyBorder="1" applyAlignment="1">
      <alignment horizontal="center" vertical="center"/>
    </xf>
    <xf numFmtId="3" fontId="24" fillId="0" borderId="12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horizontal="left" vertical="center"/>
    </xf>
    <xf numFmtId="3" fontId="24" fillId="0" borderId="13" xfId="0" applyNumberFormat="1" applyFont="1" applyBorder="1" applyAlignment="1">
      <alignment horizontal="center" vertical="center"/>
    </xf>
    <xf numFmtId="0" fontId="24" fillId="0" borderId="48" xfId="0" applyFont="1" applyBorder="1" applyAlignment="1">
      <alignment horizontal="left" vertical="center"/>
    </xf>
    <xf numFmtId="3" fontId="24" fillId="0" borderId="17" xfId="0" applyNumberFormat="1" applyFont="1" applyBorder="1" applyAlignment="1">
      <alignment horizontal="center" vertical="center"/>
    </xf>
    <xf numFmtId="0" fontId="29" fillId="0" borderId="49" xfId="0" applyFont="1" applyBorder="1" applyAlignment="1">
      <alignment horizontal="left" vertical="center"/>
    </xf>
    <xf numFmtId="0" fontId="24" fillId="0" borderId="0" xfId="0" applyFont="1" applyBorder="1" applyAlignment="1">
      <alignment horizontal="left"/>
    </xf>
    <xf numFmtId="3" fontId="24" fillId="0" borderId="0" xfId="0" applyNumberFormat="1" applyFont="1" applyBorder="1"/>
    <xf numFmtId="0" fontId="0" fillId="0" borderId="0" xfId="0" applyAlignment="1">
      <alignment horizontal="left"/>
    </xf>
    <xf numFmtId="3" fontId="0" fillId="0" borderId="0" xfId="0" applyNumberFormat="1" applyBorder="1"/>
    <xf numFmtId="0" fontId="29" fillId="0" borderId="0" xfId="0" applyFont="1" applyBorder="1" applyAlignment="1">
      <alignment horizontal="left" vertical="center"/>
    </xf>
    <xf numFmtId="1" fontId="24" fillId="0" borderId="30" xfId="0" applyNumberFormat="1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center"/>
    </xf>
    <xf numFmtId="3" fontId="24" fillId="0" borderId="11" xfId="0" applyNumberFormat="1" applyFont="1" applyBorder="1" applyAlignment="1">
      <alignment horizontal="center" vertical="center"/>
    </xf>
    <xf numFmtId="0" fontId="24" fillId="0" borderId="13" xfId="0" applyFont="1" applyBorder="1" applyAlignment="1">
      <alignment horizontal="left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0" fontId="24" fillId="0" borderId="17" xfId="0" applyFont="1" applyBorder="1" applyAlignment="1">
      <alignment horizontal="left" vertical="center"/>
    </xf>
    <xf numFmtId="3" fontId="24" fillId="0" borderId="55" xfId="0" applyNumberFormat="1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3" fontId="24" fillId="0" borderId="4" xfId="0" applyNumberFormat="1" applyFont="1" applyBorder="1" applyAlignment="1">
      <alignment horizontal="center" vertical="center"/>
    </xf>
    <xf numFmtId="3" fontId="24" fillId="0" borderId="33" xfId="0" applyNumberFormat="1" applyFont="1" applyBorder="1" applyAlignment="1">
      <alignment horizontal="center" vertical="center"/>
    </xf>
    <xf numFmtId="3" fontId="31" fillId="0" borderId="13" xfId="0" applyNumberFormat="1" applyFont="1" applyBorder="1" applyAlignment="1">
      <alignment horizontal="center" vertical="center"/>
    </xf>
    <xf numFmtId="3" fontId="24" fillId="0" borderId="6" xfId="0" applyNumberFormat="1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center" vertical="center"/>
    </xf>
    <xf numFmtId="3" fontId="31" fillId="0" borderId="28" xfId="0" applyNumberFormat="1" applyFont="1" applyBorder="1" applyAlignment="1">
      <alignment horizontal="center" vertical="center"/>
    </xf>
    <xf numFmtId="3" fontId="24" fillId="0" borderId="24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0" xfId="0" applyFont="1" applyFill="1"/>
    <xf numFmtId="0" fontId="28" fillId="0" borderId="8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3" borderId="46" xfId="0" applyFont="1" applyFill="1" applyBorder="1" applyAlignment="1">
      <alignment horizontal="left" vertical="center"/>
    </xf>
    <xf numFmtId="0" fontId="24" fillId="3" borderId="24" xfId="0" applyFont="1" applyFill="1" applyBorder="1" applyAlignment="1">
      <alignment horizontal="center" vertical="center"/>
    </xf>
    <xf numFmtId="0" fontId="28" fillId="3" borderId="38" xfId="0" applyFont="1" applyFill="1" applyBorder="1" applyAlignment="1">
      <alignment horizontal="center" vertical="center"/>
    </xf>
    <xf numFmtId="0" fontId="28" fillId="3" borderId="11" xfId="0" applyFont="1" applyFill="1" applyBorder="1" applyAlignment="1">
      <alignment horizontal="center" vertical="center"/>
    </xf>
    <xf numFmtId="0" fontId="28" fillId="3" borderId="47" xfId="0" applyFont="1" applyFill="1" applyBorder="1" applyAlignment="1">
      <alignment horizontal="left" vertical="center"/>
    </xf>
    <xf numFmtId="0" fontId="24" fillId="3" borderId="16" xfId="0" applyFont="1" applyFill="1" applyBorder="1" applyAlignment="1">
      <alignment horizontal="center" vertical="center"/>
    </xf>
    <xf numFmtId="0" fontId="28" fillId="3" borderId="28" xfId="0" applyFont="1" applyFill="1" applyBorder="1" applyAlignment="1">
      <alignment horizontal="center" vertical="center"/>
    </xf>
    <xf numFmtId="0" fontId="28" fillId="3" borderId="14" xfId="0" applyFont="1" applyFill="1" applyBorder="1" applyAlignment="1">
      <alignment horizontal="center" vertical="center"/>
    </xf>
    <xf numFmtId="0" fontId="28" fillId="3" borderId="48" xfId="0" applyFont="1" applyFill="1" applyBorder="1" applyAlignment="1">
      <alignment horizontal="left" vertical="center"/>
    </xf>
    <xf numFmtId="0" fontId="24" fillId="3" borderId="41" xfId="0" applyFont="1" applyFill="1" applyBorder="1" applyAlignment="1">
      <alignment horizontal="center" vertical="center"/>
    </xf>
    <xf numFmtId="0" fontId="28" fillId="3" borderId="29" xfId="0" applyFont="1" applyFill="1" applyBorder="1" applyAlignment="1">
      <alignment horizontal="center" vertical="center"/>
    </xf>
    <xf numFmtId="0" fontId="28" fillId="3" borderId="55" xfId="0" applyFont="1" applyFill="1" applyBorder="1" applyAlignment="1">
      <alignment horizontal="center" vertical="center"/>
    </xf>
    <xf numFmtId="0" fontId="30" fillId="0" borderId="49" xfId="0" applyFont="1" applyBorder="1" applyAlignment="1">
      <alignment horizontal="left" vertical="center"/>
    </xf>
    <xf numFmtId="0" fontId="28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0" xfId="0" applyFont="1" applyBorder="1" applyAlignment="1">
      <alignment horizontal="left"/>
    </xf>
    <xf numFmtId="0" fontId="28" fillId="0" borderId="0" xfId="0" applyFont="1" applyBorder="1"/>
    <xf numFmtId="0" fontId="28" fillId="3" borderId="5" xfId="0" applyFont="1" applyFill="1" applyBorder="1" applyAlignment="1">
      <alignment horizontal="center" vertical="center"/>
    </xf>
    <xf numFmtId="3" fontId="32" fillId="3" borderId="14" xfId="0" applyNumberFormat="1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0" fontId="28" fillId="3" borderId="15" xfId="0" applyFont="1" applyFill="1" applyBorder="1" applyAlignment="1">
      <alignment horizontal="center" vertical="center"/>
    </xf>
    <xf numFmtId="0" fontId="28" fillId="3" borderId="33" xfId="0" applyFont="1" applyFill="1" applyBorder="1" applyAlignment="1">
      <alignment horizontal="center" vertical="center"/>
    </xf>
    <xf numFmtId="3" fontId="28" fillId="3" borderId="14" xfId="0" applyNumberFormat="1" applyFont="1" applyFill="1" applyBorder="1" applyAlignment="1">
      <alignment horizontal="center" vertical="center"/>
    </xf>
    <xf numFmtId="0" fontId="17" fillId="0" borderId="0" xfId="0" applyFont="1"/>
    <xf numFmtId="3" fontId="0" fillId="3" borderId="0" xfId="0" applyNumberFormat="1" applyFill="1"/>
    <xf numFmtId="3" fontId="33" fillId="3" borderId="8" xfId="0" applyNumberFormat="1" applyFont="1" applyFill="1" applyBorder="1" applyAlignment="1">
      <alignment horizontal="center" vertical="center"/>
    </xf>
    <xf numFmtId="3" fontId="33" fillId="3" borderId="9" xfId="0" applyNumberFormat="1" applyFont="1" applyFill="1" applyBorder="1" applyAlignment="1">
      <alignment horizontal="center" vertical="center"/>
    </xf>
    <xf numFmtId="3" fontId="33" fillId="3" borderId="37" xfId="0" applyNumberFormat="1" applyFont="1" applyFill="1" applyBorder="1" applyAlignment="1">
      <alignment vertical="center"/>
    </xf>
    <xf numFmtId="3" fontId="33" fillId="3" borderId="18" xfId="0" applyNumberFormat="1" applyFont="1" applyFill="1" applyBorder="1" applyAlignment="1">
      <alignment horizontal="center" vertical="center"/>
    </xf>
    <xf numFmtId="3" fontId="33" fillId="3" borderId="8" xfId="0" applyNumberFormat="1" applyFont="1" applyFill="1" applyBorder="1" applyAlignment="1">
      <alignment vertical="center"/>
    </xf>
    <xf numFmtId="0" fontId="0" fillId="0" borderId="10" xfId="0" applyBorder="1" applyAlignment="1">
      <alignment horizontal="left" vertical="center"/>
    </xf>
    <xf numFmtId="3" fontId="33" fillId="3" borderId="11" xfId="0" applyNumberFormat="1" applyFont="1" applyFill="1" applyBorder="1" applyAlignment="1">
      <alignment horizontal="right" vertical="center"/>
    </xf>
    <xf numFmtId="3" fontId="33" fillId="3" borderId="12" xfId="0" applyNumberFormat="1" applyFont="1" applyFill="1" applyBorder="1" applyAlignment="1">
      <alignment horizontal="right" vertical="center"/>
    </xf>
    <xf numFmtId="3" fontId="33" fillId="3" borderId="11" xfId="0" applyNumberFormat="1" applyFont="1" applyFill="1" applyBorder="1" applyAlignment="1">
      <alignment vertical="center"/>
    </xf>
    <xf numFmtId="3" fontId="33" fillId="3" borderId="12" xfId="0" applyNumberFormat="1" applyFont="1" applyFill="1" applyBorder="1" applyAlignment="1">
      <alignment horizontal="center" vertical="center"/>
    </xf>
    <xf numFmtId="3" fontId="33" fillId="3" borderId="52" xfId="0" applyNumberFormat="1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3" fontId="33" fillId="3" borderId="14" xfId="0" applyNumberFormat="1" applyFont="1" applyFill="1" applyBorder="1" applyAlignment="1">
      <alignment vertical="center"/>
    </xf>
    <xf numFmtId="3" fontId="33" fillId="3" borderId="15" xfId="0" applyNumberFormat="1" applyFont="1" applyFill="1" applyBorder="1" applyAlignment="1">
      <alignment vertical="center"/>
    </xf>
    <xf numFmtId="3" fontId="0" fillId="3" borderId="14" xfId="0" applyNumberFormat="1" applyFill="1" applyBorder="1" applyAlignment="1">
      <alignment vertical="center"/>
    </xf>
    <xf numFmtId="3" fontId="0" fillId="3" borderId="15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0" borderId="13" xfId="0" applyNumberFormat="1" applyBorder="1" applyAlignment="1">
      <alignment vertical="center"/>
    </xf>
    <xf numFmtId="3" fontId="0" fillId="0" borderId="13" xfId="0" applyNumberFormat="1" applyBorder="1" applyAlignment="1">
      <alignment horizontal="left" vertical="center"/>
    </xf>
    <xf numFmtId="3" fontId="0" fillId="0" borderId="17" xfId="0" applyNumberFormat="1" applyBorder="1" applyAlignment="1">
      <alignment horizontal="left" vertical="center"/>
    </xf>
    <xf numFmtId="3" fontId="33" fillId="3" borderId="55" xfId="0" applyNumberFormat="1" applyFont="1" applyFill="1" applyBorder="1" applyAlignment="1">
      <alignment vertical="center"/>
    </xf>
    <xf numFmtId="3" fontId="33" fillId="3" borderId="62" xfId="0" applyNumberFormat="1" applyFont="1" applyFill="1" applyBorder="1" applyAlignment="1">
      <alignment vertical="center"/>
    </xf>
    <xf numFmtId="3" fontId="0" fillId="3" borderId="55" xfId="0" applyNumberFormat="1" applyFill="1" applyBorder="1" applyAlignment="1">
      <alignment vertical="center"/>
    </xf>
    <xf numFmtId="3" fontId="0" fillId="3" borderId="62" xfId="0" applyNumberFormat="1" applyFill="1" applyBorder="1" applyAlignment="1">
      <alignment vertical="center"/>
    </xf>
    <xf numFmtId="3" fontId="0" fillId="3" borderId="53" xfId="0" applyNumberFormat="1" applyFill="1" applyBorder="1" applyAlignment="1">
      <alignment vertical="center"/>
    </xf>
    <xf numFmtId="0" fontId="0" fillId="0" borderId="19" xfId="0" applyBorder="1" applyAlignment="1">
      <alignment vertical="center"/>
    </xf>
    <xf numFmtId="3" fontId="33" fillId="3" borderId="30" xfId="0" applyNumberFormat="1" applyFont="1" applyFill="1" applyBorder="1" applyAlignment="1">
      <alignment vertical="center"/>
    </xf>
    <xf numFmtId="0" fontId="34" fillId="0" borderId="0" xfId="0" applyFont="1" applyBorder="1" applyAlignment="1">
      <alignment vertical="center"/>
    </xf>
    <xf numFmtId="3" fontId="35" fillId="3" borderId="0" xfId="0" applyNumberFormat="1" applyFont="1" applyFill="1" applyBorder="1" applyAlignment="1">
      <alignment vertical="center"/>
    </xf>
    <xf numFmtId="3" fontId="36" fillId="3" borderId="0" xfId="0" applyNumberFormat="1" applyFont="1" applyFill="1" applyBorder="1" applyAlignment="1">
      <alignment vertical="center"/>
    </xf>
    <xf numFmtId="3" fontId="33" fillId="3" borderId="0" xfId="0" applyNumberFormat="1" applyFont="1" applyFill="1" applyBorder="1" applyAlignment="1">
      <alignment vertical="center"/>
    </xf>
    <xf numFmtId="3" fontId="0" fillId="0" borderId="0" xfId="0" applyNumberFormat="1" applyBorder="1" applyAlignment="1">
      <alignment horizontal="left" vertical="center"/>
    </xf>
    <xf numFmtId="3" fontId="0" fillId="3" borderId="0" xfId="0" applyNumberFormat="1" applyFill="1" applyBorder="1"/>
    <xf numFmtId="0" fontId="0" fillId="0" borderId="0" xfId="0" applyBorder="1"/>
    <xf numFmtId="3" fontId="33" fillId="3" borderId="52" xfId="0" applyNumberFormat="1" applyFont="1" applyFill="1" applyBorder="1" applyAlignment="1">
      <alignment horizontal="right" vertical="center"/>
    </xf>
    <xf numFmtId="3" fontId="33" fillId="3" borderId="24" xfId="0" applyNumberFormat="1" applyFont="1" applyFill="1" applyBorder="1" applyAlignment="1">
      <alignment horizontal="right" vertical="center"/>
    </xf>
    <xf numFmtId="3" fontId="33" fillId="3" borderId="14" xfId="0" applyNumberFormat="1" applyFont="1" applyFill="1" applyBorder="1" applyAlignment="1">
      <alignment horizontal="right" vertical="center"/>
    </xf>
    <xf numFmtId="3" fontId="33" fillId="3" borderId="15" xfId="0" applyNumberFormat="1" applyFont="1" applyFill="1" applyBorder="1" applyAlignment="1">
      <alignment horizontal="right" vertical="center"/>
    </xf>
    <xf numFmtId="3" fontId="33" fillId="3" borderId="35" xfId="0" applyNumberFormat="1" applyFont="1" applyFill="1" applyBorder="1" applyAlignment="1">
      <alignment horizontal="right" vertical="center"/>
    </xf>
    <xf numFmtId="3" fontId="33" fillId="3" borderId="16" xfId="0" applyNumberFormat="1" applyFont="1" applyFill="1" applyBorder="1" applyAlignment="1">
      <alignment horizontal="right" vertical="center"/>
    </xf>
    <xf numFmtId="3" fontId="33" fillId="0" borderId="37" xfId="0" applyNumberFormat="1" applyFont="1" applyBorder="1" applyAlignment="1">
      <alignment vertical="center"/>
    </xf>
    <xf numFmtId="3" fontId="33" fillId="3" borderId="24" xfId="0" applyNumberFormat="1" applyFont="1" applyFill="1" applyBorder="1" applyAlignment="1">
      <alignment horizontal="center" vertical="center"/>
    </xf>
    <xf numFmtId="3" fontId="33" fillId="3" borderId="5" xfId="0" applyNumberFormat="1" applyFont="1" applyFill="1" applyBorder="1" applyAlignment="1">
      <alignment vertical="center"/>
    </xf>
    <xf numFmtId="3" fontId="33" fillId="3" borderId="6" xfId="0" applyNumberFormat="1" applyFont="1" applyFill="1" applyBorder="1" applyAlignment="1">
      <alignment horizontal="center" vertical="center"/>
    </xf>
    <xf numFmtId="3" fontId="33" fillId="0" borderId="58" xfId="0" applyNumberFormat="1" applyFont="1" applyBorder="1" applyAlignment="1">
      <alignment vertical="center"/>
    </xf>
    <xf numFmtId="3" fontId="0" fillId="3" borderId="16" xfId="0" applyNumberFormat="1" applyFill="1" applyBorder="1" applyAlignment="1">
      <alignment vertical="center"/>
    </xf>
    <xf numFmtId="3" fontId="33" fillId="0" borderId="14" xfId="0" applyNumberFormat="1" applyFont="1" applyBorder="1" applyAlignment="1">
      <alignment vertical="center"/>
    </xf>
    <xf numFmtId="165" fontId="37" fillId="3" borderId="16" xfId="1" applyNumberFormat="1" applyFont="1" applyFill="1" applyBorder="1" applyAlignment="1">
      <alignment horizontal="center" vertical="center"/>
    </xf>
    <xf numFmtId="3" fontId="0" fillId="3" borderId="16" xfId="0" applyNumberFormat="1" applyFont="1" applyFill="1" applyBorder="1" applyAlignment="1">
      <alignment vertical="center"/>
    </xf>
    <xf numFmtId="165" fontId="37" fillId="3" borderId="28" xfId="1" applyNumberFormat="1" applyFont="1" applyFill="1" applyBorder="1" applyAlignment="1">
      <alignment vertical="center"/>
    </xf>
    <xf numFmtId="3" fontId="0" fillId="3" borderId="41" xfId="0" applyNumberFormat="1" applyFill="1" applyBorder="1" applyAlignment="1">
      <alignment vertical="center"/>
    </xf>
    <xf numFmtId="3" fontId="0" fillId="3" borderId="8" xfId="0" applyNumberFormat="1" applyFill="1" applyBorder="1" applyAlignment="1">
      <alignment vertical="center"/>
    </xf>
    <xf numFmtId="3" fontId="0" fillId="3" borderId="9" xfId="0" applyNumberFormat="1" applyFill="1" applyBorder="1" applyAlignment="1">
      <alignment vertical="center"/>
    </xf>
    <xf numFmtId="3" fontId="33" fillId="0" borderId="0" xfId="0" applyNumberFormat="1" applyFont="1" applyBorder="1" applyAlignment="1">
      <alignment vertical="center"/>
    </xf>
    <xf numFmtId="3" fontId="33" fillId="0" borderId="52" xfId="0" applyNumberFormat="1" applyFont="1" applyBorder="1" applyAlignment="1">
      <alignment horizontal="right" vertical="center"/>
    </xf>
    <xf numFmtId="3" fontId="17" fillId="0" borderId="0" xfId="0" applyNumberFormat="1" applyFont="1" applyAlignment="1">
      <alignment horizontal="center"/>
    </xf>
    <xf numFmtId="3" fontId="33" fillId="0" borderId="9" xfId="0" applyNumberFormat="1" applyFont="1" applyBorder="1" applyAlignment="1">
      <alignment horizontal="center" vertical="center"/>
    </xf>
    <xf numFmtId="3" fontId="33" fillId="0" borderId="51" xfId="0" applyNumberFormat="1" applyFont="1" applyBorder="1" applyAlignment="1">
      <alignment horizontal="center" vertical="center"/>
    </xf>
    <xf numFmtId="3" fontId="33" fillId="0" borderId="0" xfId="0" applyNumberFormat="1" applyFont="1" applyBorder="1" applyAlignment="1">
      <alignment horizontal="center" vertical="center"/>
    </xf>
    <xf numFmtId="3" fontId="17" fillId="0" borderId="0" xfId="0" applyNumberFormat="1" applyFont="1" applyBorder="1" applyAlignment="1">
      <alignment horizontal="center"/>
    </xf>
    <xf numFmtId="0" fontId="17" fillId="0" borderId="0" xfId="0" applyFont="1" applyBorder="1"/>
    <xf numFmtId="3" fontId="33" fillId="0" borderId="12" xfId="0" applyNumberFormat="1" applyFont="1" applyBorder="1" applyAlignment="1">
      <alignment horizontal="right" vertical="center"/>
    </xf>
    <xf numFmtId="3" fontId="33" fillId="3" borderId="55" xfId="0" applyNumberFormat="1" applyFont="1" applyFill="1" applyBorder="1" applyAlignment="1">
      <alignment horizontal="right" vertical="center"/>
    </xf>
    <xf numFmtId="3" fontId="33" fillId="3" borderId="62" xfId="0" applyNumberFormat="1" applyFont="1" applyFill="1" applyBorder="1" applyAlignment="1">
      <alignment horizontal="right" vertical="center"/>
    </xf>
    <xf numFmtId="3" fontId="33" fillId="3" borderId="53" xfId="0" applyNumberFormat="1" applyFont="1" applyFill="1" applyBorder="1" applyAlignment="1">
      <alignment horizontal="right" vertical="center"/>
    </xf>
    <xf numFmtId="3" fontId="33" fillId="3" borderId="41" xfId="0" applyNumberFormat="1" applyFont="1" applyFill="1" applyBorder="1" applyAlignment="1">
      <alignment horizontal="right" vertical="center"/>
    </xf>
    <xf numFmtId="3" fontId="33" fillId="3" borderId="19" xfId="0" applyNumberFormat="1" applyFont="1" applyFill="1" applyBorder="1" applyAlignment="1">
      <alignment vertical="center"/>
    </xf>
    <xf numFmtId="3" fontId="33" fillId="3" borderId="20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3" fontId="38" fillId="3" borderId="0" xfId="0" applyNumberFormat="1" applyFont="1" applyFill="1" applyBorder="1" applyAlignment="1">
      <alignment horizontal="center" vertical="center"/>
    </xf>
    <xf numFmtId="3" fontId="33" fillId="3" borderId="35" xfId="0" applyNumberFormat="1" applyFont="1" applyFill="1" applyBorder="1" applyAlignment="1">
      <alignment vertical="center"/>
    </xf>
    <xf numFmtId="3" fontId="33" fillId="3" borderId="16" xfId="0" applyNumberFormat="1" applyFont="1" applyFill="1" applyBorder="1" applyAlignment="1">
      <alignment vertical="center"/>
    </xf>
    <xf numFmtId="3" fontId="33" fillId="3" borderId="53" xfId="0" applyNumberFormat="1" applyFont="1" applyFill="1" applyBorder="1" applyAlignment="1">
      <alignment vertical="center"/>
    </xf>
    <xf numFmtId="3" fontId="33" fillId="3" borderId="41" xfId="0" applyNumberFormat="1" applyFont="1" applyFill="1" applyBorder="1" applyAlignment="1">
      <alignment vertical="center"/>
    </xf>
    <xf numFmtId="3" fontId="0" fillId="0" borderId="3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33" fillId="0" borderId="52" xfId="0" applyNumberFormat="1" applyFont="1" applyBorder="1" applyAlignment="1">
      <alignment vertical="center"/>
    </xf>
    <xf numFmtId="3" fontId="33" fillId="0" borderId="49" xfId="0" applyNumberFormat="1" applyFont="1" applyBorder="1" applyAlignment="1">
      <alignment vertical="center"/>
    </xf>
    <xf numFmtId="3" fontId="33" fillId="0" borderId="12" xfId="0" applyNumberFormat="1" applyFont="1" applyBorder="1" applyAlignment="1">
      <alignment horizontal="center" vertical="center"/>
    </xf>
    <xf numFmtId="3" fontId="33" fillId="3" borderId="30" xfId="0" applyNumberFormat="1" applyFont="1" applyFill="1" applyBorder="1" applyAlignment="1">
      <alignment horizontal="right" vertical="center"/>
    </xf>
    <xf numFmtId="3" fontId="33" fillId="3" borderId="50" xfId="0" applyNumberFormat="1" applyFont="1" applyFill="1" applyBorder="1" applyAlignment="1">
      <alignment horizontal="right" vertical="center"/>
    </xf>
    <xf numFmtId="3" fontId="33" fillId="0" borderId="50" xfId="0" applyNumberFormat="1" applyFont="1" applyBorder="1" applyAlignment="1">
      <alignment horizontal="right" vertical="center"/>
    </xf>
    <xf numFmtId="0" fontId="39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1" fillId="3" borderId="0" xfId="0" applyFont="1" applyFill="1" applyAlignment="1">
      <alignment vertical="center"/>
    </xf>
    <xf numFmtId="0" fontId="30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2" fillId="3" borderId="0" xfId="0" applyFont="1" applyFill="1" applyAlignment="1">
      <alignment vertical="center"/>
    </xf>
    <xf numFmtId="0" fontId="33" fillId="0" borderId="7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3" borderId="63" xfId="0" applyFont="1" applyFill="1" applyBorder="1" applyAlignment="1">
      <alignment horizontal="center" vertical="center"/>
    </xf>
    <xf numFmtId="0" fontId="42" fillId="0" borderId="13" xfId="0" applyFont="1" applyBorder="1" applyAlignment="1">
      <alignment vertical="center"/>
    </xf>
    <xf numFmtId="0" fontId="42" fillId="0" borderId="64" xfId="0" applyFont="1" applyBorder="1" applyAlignment="1">
      <alignment horizontal="center" vertical="center"/>
    </xf>
    <xf numFmtId="0" fontId="42" fillId="0" borderId="65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3" borderId="14" xfId="0" applyFont="1" applyFill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66" xfId="0" applyFont="1" applyBorder="1" applyAlignment="1">
      <alignment horizontal="center" vertical="center"/>
    </xf>
    <xf numFmtId="0" fontId="42" fillId="0" borderId="35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7" xfId="0" applyFont="1" applyBorder="1" applyAlignment="1">
      <alignment vertical="center"/>
    </xf>
    <xf numFmtId="0" fontId="42" fillId="0" borderId="48" xfId="0" applyFont="1" applyBorder="1" applyAlignment="1">
      <alignment horizontal="center" vertical="center"/>
    </xf>
    <xf numFmtId="0" fontId="42" fillId="0" borderId="67" xfId="0" applyFont="1" applyBorder="1" applyAlignment="1">
      <alignment horizontal="center" vertical="center"/>
    </xf>
    <xf numFmtId="0" fontId="42" fillId="0" borderId="53" xfId="0" applyFont="1" applyBorder="1" applyAlignment="1">
      <alignment horizontal="center" vertical="center"/>
    </xf>
    <xf numFmtId="0" fontId="42" fillId="0" borderId="41" xfId="0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2" fillId="0" borderId="62" xfId="0" applyFont="1" applyBorder="1" applyAlignment="1">
      <alignment horizontal="center" vertical="center"/>
    </xf>
    <xf numFmtId="0" fontId="42" fillId="3" borderId="55" xfId="0" applyFont="1" applyFill="1" applyBorder="1" applyAlignment="1">
      <alignment horizontal="center" vertical="center"/>
    </xf>
    <xf numFmtId="0" fontId="43" fillId="0" borderId="19" xfId="0" applyFont="1" applyBorder="1" applyAlignment="1">
      <alignment vertical="center"/>
    </xf>
    <xf numFmtId="0" fontId="43" fillId="0" borderId="30" xfId="0" applyFont="1" applyBorder="1" applyAlignment="1">
      <alignment horizontal="center" vertical="center"/>
    </xf>
    <xf numFmtId="0" fontId="43" fillId="0" borderId="20" xfId="0" applyFont="1" applyBorder="1" applyAlignment="1">
      <alignment horizontal="center" vertical="center"/>
    </xf>
    <xf numFmtId="0" fontId="43" fillId="0" borderId="50" xfId="0" applyFont="1" applyBorder="1" applyAlignment="1">
      <alignment horizontal="center" vertical="center"/>
    </xf>
    <xf numFmtId="0" fontId="43" fillId="0" borderId="42" xfId="0" applyFont="1" applyBorder="1" applyAlignment="1">
      <alignment horizontal="center" vertical="center"/>
    </xf>
    <xf numFmtId="0" fontId="43" fillId="3" borderId="30" xfId="0" applyFont="1" applyFill="1" applyBorder="1" applyAlignment="1">
      <alignment horizontal="center" vertical="center"/>
    </xf>
    <xf numFmtId="0" fontId="42" fillId="0" borderId="0" xfId="0" applyFont="1"/>
    <xf numFmtId="0" fontId="42" fillId="0" borderId="0" xfId="0" applyFont="1" applyAlignment="1">
      <alignment horizontal="center"/>
    </xf>
    <xf numFmtId="0" fontId="4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4" fillId="0" borderId="0" xfId="0" applyFont="1" applyAlignment="1">
      <alignment vertical="center"/>
    </xf>
    <xf numFmtId="0" fontId="44" fillId="3" borderId="0" xfId="0" applyFont="1" applyFill="1" applyAlignment="1">
      <alignment vertical="center"/>
    </xf>
    <xf numFmtId="0" fontId="36" fillId="0" borderId="7" xfId="0" applyFont="1" applyBorder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0" fontId="36" fillId="3" borderId="63" xfId="0" applyFont="1" applyFill="1" applyBorder="1" applyAlignment="1">
      <alignment horizontal="center" vertical="center"/>
    </xf>
    <xf numFmtId="0" fontId="45" fillId="0" borderId="13" xfId="0" applyFont="1" applyBorder="1" applyAlignment="1">
      <alignment vertical="center"/>
    </xf>
    <xf numFmtId="0" fontId="45" fillId="0" borderId="11" xfId="0" applyFont="1" applyBorder="1" applyAlignment="1">
      <alignment horizontal="center" vertical="center"/>
    </xf>
    <xf numFmtId="0" fontId="45" fillId="0" borderId="12" xfId="0" applyFont="1" applyBorder="1" applyAlignment="1">
      <alignment horizontal="center" vertical="center"/>
    </xf>
    <xf numFmtId="0" fontId="45" fillId="0" borderId="52" xfId="0" applyFont="1" applyBorder="1" applyAlignment="1">
      <alignment horizontal="center" vertical="center"/>
    </xf>
    <xf numFmtId="0" fontId="45" fillId="0" borderId="24" xfId="0" applyFont="1" applyBorder="1" applyAlignment="1">
      <alignment horizontal="center" vertical="center"/>
    </xf>
    <xf numFmtId="0" fontId="45" fillId="0" borderId="5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3" borderId="14" xfId="0" applyFont="1" applyFill="1" applyBorder="1" applyAlignment="1">
      <alignment horizontal="center" vertical="center"/>
    </xf>
    <xf numFmtId="0" fontId="45" fillId="0" borderId="14" xfId="0" applyFont="1" applyBorder="1" applyAlignment="1">
      <alignment horizontal="center" vertical="center"/>
    </xf>
    <xf numFmtId="0" fontId="45" fillId="0" borderId="15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5" fillId="0" borderId="16" xfId="0" applyFont="1" applyBorder="1" applyAlignment="1">
      <alignment horizontal="center" vertical="center"/>
    </xf>
    <xf numFmtId="0" fontId="45" fillId="0" borderId="10" xfId="0" applyFont="1" applyBorder="1" applyAlignment="1">
      <alignment vertical="center"/>
    </xf>
    <xf numFmtId="0" fontId="45" fillId="3" borderId="11" xfId="0" applyFont="1" applyFill="1" applyBorder="1" applyAlignment="1">
      <alignment horizontal="center" vertical="center"/>
    </xf>
    <xf numFmtId="0" fontId="45" fillId="0" borderId="19" xfId="0" applyFont="1" applyBorder="1" applyAlignment="1">
      <alignment vertical="center"/>
    </xf>
    <xf numFmtId="0" fontId="45" fillId="0" borderId="30" xfId="0" applyFont="1" applyBorder="1" applyAlignment="1">
      <alignment horizontal="center" vertical="center"/>
    </xf>
    <xf numFmtId="0" fontId="45" fillId="0" borderId="20" xfId="0" applyFont="1" applyBorder="1" applyAlignment="1">
      <alignment horizontal="center" vertical="center"/>
    </xf>
    <xf numFmtId="0" fontId="45" fillId="0" borderId="50" xfId="0" applyFont="1" applyBorder="1" applyAlignment="1">
      <alignment horizontal="center" vertical="center"/>
    </xf>
    <xf numFmtId="0" fontId="45" fillId="0" borderId="42" xfId="0" applyFont="1" applyBorder="1" applyAlignment="1">
      <alignment horizontal="center" vertical="center"/>
    </xf>
    <xf numFmtId="0" fontId="45" fillId="3" borderId="30" xfId="0" applyFont="1" applyFill="1" applyBorder="1" applyAlignment="1">
      <alignment horizontal="center" vertical="center"/>
    </xf>
    <xf numFmtId="0" fontId="45" fillId="0" borderId="0" xfId="0" applyFont="1" applyBorder="1" applyAlignment="1">
      <alignment vertical="center"/>
    </xf>
    <xf numFmtId="0" fontId="45" fillId="0" borderId="0" xfId="0" applyFont="1" applyBorder="1" applyAlignment="1">
      <alignment horizontal="center" vertical="center"/>
    </xf>
    <xf numFmtId="0" fontId="45" fillId="3" borderId="0" xfId="0" applyFont="1" applyFill="1" applyBorder="1" applyAlignment="1">
      <alignment horizontal="center" vertical="center"/>
    </xf>
    <xf numFmtId="0" fontId="42" fillId="3" borderId="5" xfId="0" applyFont="1" applyFill="1" applyBorder="1" applyAlignment="1">
      <alignment horizontal="center" vertical="center"/>
    </xf>
    <xf numFmtId="0" fontId="42" fillId="3" borderId="6" xfId="0" applyFont="1" applyFill="1" applyBorder="1" applyAlignment="1">
      <alignment horizontal="center" vertical="center"/>
    </xf>
    <xf numFmtId="0" fontId="33" fillId="3" borderId="9" xfId="0" applyFont="1" applyFill="1" applyBorder="1" applyAlignment="1">
      <alignment horizontal="center" vertical="center"/>
    </xf>
    <xf numFmtId="0" fontId="33" fillId="3" borderId="7" xfId="0" applyFont="1" applyFill="1" applyBorder="1" applyAlignment="1">
      <alignment horizontal="center" vertical="center"/>
    </xf>
    <xf numFmtId="0" fontId="33" fillId="3" borderId="8" xfId="0" applyFont="1" applyFill="1" applyBorder="1" applyAlignment="1">
      <alignment horizontal="center" vertical="center"/>
    </xf>
    <xf numFmtId="0" fontId="42" fillId="3" borderId="15" xfId="0" applyFont="1" applyFill="1" applyBorder="1" applyAlignment="1">
      <alignment horizontal="center" vertical="center"/>
    </xf>
    <xf numFmtId="0" fontId="42" fillId="3" borderId="68" xfId="0" applyFont="1" applyFill="1" applyBorder="1" applyAlignment="1">
      <alignment horizontal="center" vertical="center"/>
    </xf>
    <xf numFmtId="0" fontId="42" fillId="3" borderId="62" xfId="0" applyFont="1" applyFill="1" applyBorder="1" applyAlignment="1">
      <alignment horizontal="center" vertical="center"/>
    </xf>
    <xf numFmtId="0" fontId="42" fillId="3" borderId="69" xfId="0" applyFont="1" applyFill="1" applyBorder="1" applyAlignment="1">
      <alignment horizontal="center" vertical="center"/>
    </xf>
    <xf numFmtId="0" fontId="43" fillId="3" borderId="20" xfId="0" applyFont="1" applyFill="1" applyBorder="1" applyAlignment="1">
      <alignment horizontal="center" vertical="center"/>
    </xf>
    <xf numFmtId="0" fontId="43" fillId="3" borderId="70" xfId="0" applyFont="1" applyFill="1" applyBorder="1" applyAlignment="1">
      <alignment horizontal="center" vertical="center"/>
    </xf>
    <xf numFmtId="0" fontId="45" fillId="3" borderId="5" xfId="0" applyFont="1" applyFill="1" applyBorder="1" applyAlignment="1">
      <alignment horizontal="center" vertical="center"/>
    </xf>
    <xf numFmtId="0" fontId="36" fillId="3" borderId="9" xfId="0" applyFont="1" applyFill="1" applyBorder="1" applyAlignment="1">
      <alignment horizontal="center" vertical="center"/>
    </xf>
    <xf numFmtId="0" fontId="36" fillId="3" borderId="7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36" fillId="0" borderId="8" xfId="0" applyFont="1" applyBorder="1" applyAlignment="1">
      <alignment horizontal="center" vertical="center"/>
    </xf>
    <xf numFmtId="0" fontId="45" fillId="3" borderId="15" xfId="0" applyFont="1" applyFill="1" applyBorder="1" applyAlignment="1">
      <alignment horizontal="center" vertical="center"/>
    </xf>
    <xf numFmtId="0" fontId="45" fillId="3" borderId="12" xfId="0" applyFont="1" applyFill="1" applyBorder="1" applyAlignment="1">
      <alignment horizontal="center" vertical="center"/>
    </xf>
    <xf numFmtId="0" fontId="45" fillId="3" borderId="20" xfId="0" applyFont="1" applyFill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33" fillId="3" borderId="71" xfId="0" applyFont="1" applyFill="1" applyBorder="1" applyAlignment="1">
      <alignment horizontal="center" vertical="center"/>
    </xf>
    <xf numFmtId="0" fontId="42" fillId="3" borderId="66" xfId="0" applyFont="1" applyFill="1" applyBorder="1" applyAlignment="1">
      <alignment horizontal="center" vertical="center"/>
    </xf>
    <xf numFmtId="0" fontId="42" fillId="0" borderId="10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  <xf numFmtId="0" fontId="42" fillId="3" borderId="67" xfId="0" applyFont="1" applyFill="1" applyBorder="1" applyAlignment="1">
      <alignment horizontal="center" vertical="center"/>
    </xf>
    <xf numFmtId="0" fontId="42" fillId="0" borderId="17" xfId="0" applyFont="1" applyBorder="1" applyAlignment="1">
      <alignment horizontal="center" vertical="center"/>
    </xf>
    <xf numFmtId="0" fontId="43" fillId="0" borderId="72" xfId="0" applyFont="1" applyBorder="1" applyAlignment="1">
      <alignment horizontal="center" vertical="center"/>
    </xf>
    <xf numFmtId="0" fontId="43" fillId="3" borderId="72" xfId="0" applyFont="1" applyFill="1" applyBorder="1" applyAlignment="1">
      <alignment horizontal="center" vertical="center"/>
    </xf>
    <xf numFmtId="0" fontId="43" fillId="0" borderId="19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36" fillId="3" borderId="71" xfId="0" applyFont="1" applyFill="1" applyBorder="1" applyAlignment="1">
      <alignment horizontal="center" vertical="center"/>
    </xf>
    <xf numFmtId="0" fontId="36" fillId="0" borderId="71" xfId="0" applyFont="1" applyBorder="1" applyAlignment="1">
      <alignment horizontal="center" vertical="center"/>
    </xf>
    <xf numFmtId="0" fontId="45" fillId="0" borderId="68" xfId="0" applyFont="1" applyBorder="1" applyAlignment="1">
      <alignment horizontal="center" vertical="center"/>
    </xf>
    <xf numFmtId="0" fontId="45" fillId="3" borderId="66" xfId="0" applyFont="1" applyFill="1" applyBorder="1" applyAlignment="1">
      <alignment horizontal="center" vertical="center"/>
    </xf>
    <xf numFmtId="0" fontId="45" fillId="0" borderId="66" xfId="0" applyFont="1" applyBorder="1" applyAlignment="1">
      <alignment horizontal="center" vertical="center"/>
    </xf>
    <xf numFmtId="0" fontId="45" fillId="3" borderId="10" xfId="0" applyFont="1" applyFill="1" applyBorder="1" applyAlignment="1">
      <alignment horizontal="center" vertical="center"/>
    </xf>
    <xf numFmtId="0" fontId="45" fillId="3" borderId="65" xfId="0" applyFont="1" applyFill="1" applyBorder="1" applyAlignment="1">
      <alignment horizontal="center" vertical="center"/>
    </xf>
    <xf numFmtId="0" fontId="45" fillId="0" borderId="10" xfId="0" applyFont="1" applyBorder="1" applyAlignment="1">
      <alignment horizontal="center" vertical="center"/>
    </xf>
    <xf numFmtId="0" fontId="45" fillId="3" borderId="13" xfId="0" applyFont="1" applyFill="1" applyBorder="1" applyAlignment="1">
      <alignment horizontal="center" vertical="center"/>
    </xf>
    <xf numFmtId="0" fontId="45" fillId="0" borderId="13" xfId="0" applyFont="1" applyBorder="1" applyAlignment="1">
      <alignment horizontal="center" vertical="center"/>
    </xf>
    <xf numFmtId="0" fontId="45" fillId="0" borderId="73" xfId="0" applyFont="1" applyBorder="1" applyAlignment="1">
      <alignment horizontal="center" vertical="center"/>
    </xf>
    <xf numFmtId="0" fontId="45" fillId="0" borderId="65" xfId="0" applyFont="1" applyBorder="1" applyAlignment="1">
      <alignment horizontal="center" vertical="center"/>
    </xf>
    <xf numFmtId="0" fontId="45" fillId="0" borderId="70" xfId="0" applyFont="1" applyBorder="1" applyAlignment="1">
      <alignment horizontal="center" vertical="center"/>
    </xf>
    <xf numFmtId="0" fontId="45" fillId="3" borderId="72" xfId="0" applyFont="1" applyFill="1" applyBorder="1" applyAlignment="1">
      <alignment horizontal="center" vertical="center"/>
    </xf>
    <xf numFmtId="0" fontId="45" fillId="0" borderId="72" xfId="0" applyFont="1" applyBorder="1" applyAlignment="1">
      <alignment horizontal="center" vertical="center"/>
    </xf>
    <xf numFmtId="0" fontId="45" fillId="3" borderId="19" xfId="0" applyFont="1" applyFill="1" applyBorder="1" applyAlignment="1">
      <alignment horizontal="center" vertical="center"/>
    </xf>
    <xf numFmtId="0" fontId="45" fillId="0" borderId="19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2" xfId="0" applyFont="1" applyBorder="1" applyAlignment="1">
      <alignment horizontal="center" vertical="center"/>
    </xf>
    <xf numFmtId="0" fontId="42" fillId="3" borderId="10" xfId="0" applyFont="1" applyFill="1" applyBorder="1" applyAlignment="1">
      <alignment horizontal="center" vertical="center"/>
    </xf>
    <xf numFmtId="0" fontId="42" fillId="3" borderId="12" xfId="0" applyFont="1" applyFill="1" applyBorder="1" applyAlignment="1">
      <alignment horizontal="center" vertical="center"/>
    </xf>
    <xf numFmtId="0" fontId="42" fillId="3" borderId="13" xfId="0" applyFont="1" applyFill="1" applyBorder="1" applyAlignment="1">
      <alignment horizontal="center" vertical="center"/>
    </xf>
    <xf numFmtId="0" fontId="42" fillId="3" borderId="17" xfId="0" applyFont="1" applyFill="1" applyBorder="1" applyAlignment="1">
      <alignment horizontal="center" vertical="center"/>
    </xf>
    <xf numFmtId="0" fontId="43" fillId="3" borderId="19" xfId="0" applyFont="1" applyFill="1" applyBorder="1" applyAlignment="1">
      <alignment horizontal="center" vertical="center"/>
    </xf>
    <xf numFmtId="0" fontId="42" fillId="0" borderId="73" xfId="0" applyFont="1" applyBorder="1" applyAlignment="1">
      <alignment horizontal="center" vertical="center"/>
    </xf>
    <xf numFmtId="0" fontId="42" fillId="0" borderId="68" xfId="0" applyFont="1" applyBorder="1" applyAlignment="1">
      <alignment horizontal="center" vertical="center"/>
    </xf>
    <xf numFmtId="0" fontId="42" fillId="0" borderId="69" xfId="0" applyFont="1" applyBorder="1" applyAlignment="1">
      <alignment horizontal="center" vertical="center"/>
    </xf>
    <xf numFmtId="0" fontId="43" fillId="0" borderId="70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0" fillId="0" borderId="5" xfId="0" applyBorder="1"/>
    <xf numFmtId="0" fontId="0" fillId="0" borderId="14" xfId="0" applyBorder="1"/>
    <xf numFmtId="0" fontId="0" fillId="0" borderId="74" xfId="0" applyBorder="1"/>
    <xf numFmtId="0" fontId="36" fillId="0" borderId="62" xfId="0" applyFont="1" applyBorder="1" applyAlignment="1">
      <alignment horizontal="center" vertical="center"/>
    </xf>
    <xf numFmtId="0" fontId="36" fillId="3" borderId="55" xfId="0" applyFont="1" applyFill="1" applyBorder="1" applyAlignment="1">
      <alignment horizontal="center" vertical="center"/>
    </xf>
    <xf numFmtId="0" fontId="36" fillId="3" borderId="62" xfId="0" applyFont="1" applyFill="1" applyBorder="1" applyAlignment="1">
      <alignment horizontal="center" vertical="center"/>
    </xf>
    <xf numFmtId="0" fontId="0" fillId="0" borderId="6" xfId="0" applyBorder="1"/>
    <xf numFmtId="0" fontId="0" fillId="3" borderId="5" xfId="0" applyFill="1" applyBorder="1"/>
    <xf numFmtId="0" fontId="0" fillId="3" borderId="6" xfId="0" applyFill="1" applyBorder="1"/>
    <xf numFmtId="0" fontId="0" fillId="0" borderId="15" xfId="0" applyBorder="1"/>
    <xf numFmtId="0" fontId="0" fillId="3" borderId="14" xfId="0" applyFill="1" applyBorder="1"/>
    <xf numFmtId="0" fontId="0" fillId="3" borderId="15" xfId="0" applyFill="1" applyBorder="1"/>
    <xf numFmtId="0" fontId="0" fillId="0" borderId="27" xfId="0" applyBorder="1"/>
    <xf numFmtId="0" fontId="0" fillId="3" borderId="74" xfId="0" applyFill="1" applyBorder="1"/>
    <xf numFmtId="0" fontId="0" fillId="3" borderId="27" xfId="0" applyFill="1" applyBorder="1"/>
    <xf numFmtId="0" fontId="0" fillId="3" borderId="0" xfId="0" applyFill="1" applyBorder="1"/>
    <xf numFmtId="0" fontId="40" fillId="0" borderId="0" xfId="0" applyFont="1" applyBorder="1" applyAlignment="1">
      <alignment vertical="center"/>
    </xf>
    <xf numFmtId="0" fontId="42" fillId="3" borderId="13" xfId="0" applyFont="1" applyFill="1" applyBorder="1" applyAlignment="1">
      <alignment vertical="center"/>
    </xf>
    <xf numFmtId="0" fontId="42" fillId="3" borderId="11" xfId="0" applyFont="1" applyFill="1" applyBorder="1" applyAlignment="1">
      <alignment horizontal="center" vertical="center"/>
    </xf>
    <xf numFmtId="0" fontId="42" fillId="3" borderId="52" xfId="0" applyFont="1" applyFill="1" applyBorder="1" applyAlignment="1">
      <alignment horizontal="center" vertical="center"/>
    </xf>
    <xf numFmtId="0" fontId="42" fillId="3" borderId="24" xfId="0" applyFont="1" applyFill="1" applyBorder="1" applyAlignment="1">
      <alignment horizontal="center" vertical="center"/>
    </xf>
    <xf numFmtId="0" fontId="42" fillId="3" borderId="35" xfId="0" applyFont="1" applyFill="1" applyBorder="1" applyAlignment="1">
      <alignment horizontal="center" vertical="center"/>
    </xf>
    <xf numFmtId="0" fontId="42" fillId="3" borderId="16" xfId="0" applyFont="1" applyFill="1" applyBorder="1" applyAlignment="1">
      <alignment horizontal="center" vertical="center"/>
    </xf>
    <xf numFmtId="0" fontId="42" fillId="3" borderId="10" xfId="0" applyFont="1" applyFill="1" applyBorder="1" applyAlignment="1">
      <alignment vertical="center"/>
    </xf>
    <xf numFmtId="0" fontId="42" fillId="3" borderId="3" xfId="0" applyFont="1" applyFill="1" applyBorder="1" applyAlignment="1">
      <alignment vertical="center"/>
    </xf>
    <xf numFmtId="0" fontId="42" fillId="3" borderId="39" xfId="0" applyFont="1" applyFill="1" applyBorder="1" applyAlignment="1">
      <alignment horizontal="center" vertical="center"/>
    </xf>
    <xf numFmtId="0" fontId="42" fillId="3" borderId="75" xfId="0" applyFont="1" applyFill="1" applyBorder="1" applyAlignment="1">
      <alignment horizontal="center" vertical="center"/>
    </xf>
    <xf numFmtId="0" fontId="42" fillId="3" borderId="32" xfId="0" applyFont="1" applyFill="1" applyBorder="1" applyAlignment="1">
      <alignment horizontal="center" vertical="center"/>
    </xf>
    <xf numFmtId="0" fontId="42" fillId="3" borderId="54" xfId="0" applyFont="1" applyFill="1" applyBorder="1" applyAlignment="1">
      <alignment horizontal="center" vertical="center"/>
    </xf>
    <xf numFmtId="0" fontId="42" fillId="3" borderId="19" xfId="0" applyFont="1" applyFill="1" applyBorder="1" applyAlignment="1">
      <alignment vertical="center"/>
    </xf>
    <xf numFmtId="0" fontId="42" fillId="3" borderId="30" xfId="0" applyFont="1" applyFill="1" applyBorder="1" applyAlignment="1">
      <alignment horizontal="center" vertical="center"/>
    </xf>
    <xf numFmtId="0" fontId="42" fillId="3" borderId="20" xfId="0" applyFont="1" applyFill="1" applyBorder="1" applyAlignment="1">
      <alignment horizontal="center" vertical="center"/>
    </xf>
    <xf numFmtId="0" fontId="42" fillId="3" borderId="50" xfId="0" applyFont="1" applyFill="1" applyBorder="1" applyAlignment="1">
      <alignment horizontal="center" vertical="center"/>
    </xf>
    <xf numFmtId="0" fontId="42" fillId="3" borderId="42" xfId="0" applyFont="1" applyFill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42" fillId="0" borderId="0" xfId="0" applyFont="1" applyBorder="1" applyAlignment="1">
      <alignment horizontal="center" vertical="center"/>
    </xf>
    <xf numFmtId="0" fontId="42" fillId="3" borderId="0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13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0" fillId="3" borderId="11" xfId="0" applyFont="1" applyFill="1" applyBorder="1" applyAlignment="1">
      <alignment horizontal="center" vertical="center"/>
    </xf>
    <xf numFmtId="0" fontId="20" fillId="0" borderId="19" xfId="0" applyFont="1" applyBorder="1" applyAlignment="1">
      <alignment vertical="center"/>
    </xf>
    <xf numFmtId="0" fontId="20" fillId="0" borderId="30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3" borderId="30" xfId="0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42" fillId="3" borderId="73" xfId="0" applyFont="1" applyFill="1" applyBorder="1" applyAlignment="1">
      <alignment horizontal="center" vertical="center"/>
    </xf>
    <xf numFmtId="0" fontId="42" fillId="3" borderId="7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3" borderId="68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73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  <xf numFmtId="0" fontId="20" fillId="3" borderId="70" xfId="0" applyFont="1" applyFill="1" applyBorder="1" applyAlignment="1">
      <alignment horizontal="center" vertical="center"/>
    </xf>
    <xf numFmtId="0" fontId="47" fillId="3" borderId="0" xfId="0" applyFont="1" applyFill="1" applyAlignment="1">
      <alignment horizontal="center" vertical="center"/>
    </xf>
    <xf numFmtId="0" fontId="42" fillId="3" borderId="65" xfId="0" applyFont="1" applyFill="1" applyBorder="1" applyAlignment="1">
      <alignment horizontal="center" vertical="center"/>
    </xf>
    <xf numFmtId="0" fontId="42" fillId="3" borderId="26" xfId="0" applyFont="1" applyFill="1" applyBorder="1" applyAlignment="1">
      <alignment horizontal="center" vertical="center"/>
    </xf>
    <xf numFmtId="0" fontId="42" fillId="3" borderId="3" xfId="0" applyFont="1" applyFill="1" applyBorder="1" applyAlignment="1">
      <alignment horizontal="center" vertical="center"/>
    </xf>
    <xf numFmtId="0" fontId="42" fillId="3" borderId="72" xfId="0" applyFont="1" applyFill="1" applyBorder="1" applyAlignment="1">
      <alignment horizontal="center" vertical="center"/>
    </xf>
    <xf numFmtId="0" fontId="42" fillId="3" borderId="19" xfId="0" applyFont="1" applyFill="1" applyBorder="1" applyAlignment="1">
      <alignment horizontal="center" vertical="center"/>
    </xf>
    <xf numFmtId="0" fontId="47" fillId="3" borderId="0" xfId="0" applyFont="1" applyFill="1" applyAlignment="1">
      <alignment vertical="center"/>
    </xf>
    <xf numFmtId="0" fontId="20" fillId="0" borderId="66" xfId="0" applyFont="1" applyBorder="1" applyAlignment="1">
      <alignment horizontal="center" vertical="center"/>
    </xf>
    <xf numFmtId="0" fontId="20" fillId="3" borderId="66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3" borderId="65" xfId="0" applyFont="1" applyFill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0" fillId="3" borderId="72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0" fillId="0" borderId="73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0" xfId="0" applyFont="1"/>
    <xf numFmtId="0" fontId="20" fillId="3" borderId="0" xfId="0" applyFont="1" applyFill="1"/>
    <xf numFmtId="0" fontId="48" fillId="0" borderId="0" xfId="0" applyFont="1" applyAlignment="1">
      <alignment vertical="center"/>
    </xf>
    <xf numFmtId="0" fontId="48" fillId="3" borderId="0" xfId="0" applyFont="1" applyFill="1" applyAlignment="1">
      <alignment vertical="center"/>
    </xf>
    <xf numFmtId="0" fontId="42" fillId="0" borderId="11" xfId="0" applyFont="1" applyBorder="1" applyAlignment="1">
      <alignment horizontal="center" vertical="center"/>
    </xf>
    <xf numFmtId="0" fontId="42" fillId="0" borderId="10" xfId="0" applyFont="1" applyBorder="1" applyAlignment="1">
      <alignment vertical="center"/>
    </xf>
    <xf numFmtId="0" fontId="42" fillId="0" borderId="19" xfId="0" applyFont="1" applyBorder="1" applyAlignment="1">
      <alignment vertical="center"/>
    </xf>
    <xf numFmtId="0" fontId="42" fillId="0" borderId="30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42" fillId="0" borderId="50" xfId="0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3" borderId="0" xfId="0" applyFont="1" applyFill="1"/>
    <xf numFmtId="0" fontId="42" fillId="0" borderId="72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70" xfId="0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51" fillId="3" borderId="0" xfId="0" applyFont="1" applyFill="1" applyAlignment="1">
      <alignment vertical="center"/>
    </xf>
    <xf numFmtId="0" fontId="50" fillId="0" borderId="0" xfId="0" applyFont="1" applyAlignment="1">
      <alignment vertical="center"/>
    </xf>
    <xf numFmtId="0" fontId="20" fillId="3" borderId="13" xfId="0" applyFont="1" applyFill="1" applyBorder="1" applyAlignment="1">
      <alignment vertical="center"/>
    </xf>
    <xf numFmtId="0" fontId="20" fillId="3" borderId="10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52" fillId="0" borderId="0" xfId="0" applyFont="1" applyAlignment="1">
      <alignment vertical="center"/>
    </xf>
    <xf numFmtId="0" fontId="52" fillId="3" borderId="0" xfId="0" applyFont="1" applyFill="1" applyAlignment="1">
      <alignment vertical="center"/>
    </xf>
    <xf numFmtId="0" fontId="24" fillId="0" borderId="64" xfId="0" applyFont="1" applyBorder="1" applyAlignment="1">
      <alignment vertical="center"/>
    </xf>
    <xf numFmtId="3" fontId="24" fillId="0" borderId="6" xfId="0" applyNumberFormat="1" applyFont="1" applyBorder="1" applyAlignment="1">
      <alignment horizontal="center"/>
    </xf>
    <xf numFmtId="3" fontId="24" fillId="0" borderId="14" xfId="0" applyNumberFormat="1" applyFont="1" applyBorder="1" applyAlignment="1">
      <alignment horizontal="center"/>
    </xf>
    <xf numFmtId="3" fontId="24" fillId="0" borderId="15" xfId="0" applyNumberFormat="1" applyFont="1" applyBorder="1" applyAlignment="1">
      <alignment horizontal="center"/>
    </xf>
    <xf numFmtId="0" fontId="24" fillId="3" borderId="47" xfId="4" applyFont="1" applyFill="1" applyBorder="1" applyAlignment="1">
      <alignment horizontal="left" vertical="center"/>
    </xf>
    <xf numFmtId="0" fontId="28" fillId="3" borderId="47" xfId="0" applyFont="1" applyFill="1" applyBorder="1" applyAlignment="1">
      <alignment vertical="center"/>
    </xf>
    <xf numFmtId="3" fontId="24" fillId="0" borderId="13" xfId="0" applyNumberFormat="1" applyFont="1" applyBorder="1" applyAlignment="1">
      <alignment horizontal="center"/>
    </xf>
    <xf numFmtId="0" fontId="24" fillId="3" borderId="44" xfId="4" applyFont="1" applyFill="1" applyBorder="1" applyAlignment="1">
      <alignment horizontal="left" vertical="center"/>
    </xf>
    <xf numFmtId="0" fontId="24" fillId="0" borderId="49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4" fillId="0" borderId="0" xfId="0" applyFont="1" applyAlignment="1">
      <alignment horizontal="left"/>
    </xf>
    <xf numFmtId="0" fontId="44" fillId="0" borderId="76" xfId="0" applyFont="1" applyBorder="1" applyAlignment="1">
      <alignment vertical="center"/>
    </xf>
    <xf numFmtId="3" fontId="24" fillId="0" borderId="8" xfId="0" applyNumberFormat="1" applyFont="1" applyBorder="1" applyAlignment="1">
      <alignment horizontal="center"/>
    </xf>
    <xf numFmtId="3" fontId="24" fillId="0" borderId="9" xfId="0" applyNumberFormat="1" applyFont="1" applyBorder="1" applyAlignment="1">
      <alignment horizontal="center"/>
    </xf>
    <xf numFmtId="0" fontId="44" fillId="0" borderId="46" xfId="0" applyFont="1" applyBorder="1" applyAlignment="1">
      <alignment vertical="center"/>
    </xf>
    <xf numFmtId="0" fontId="44" fillId="0" borderId="47" xfId="0" applyFont="1" applyBorder="1" applyAlignment="1">
      <alignment vertical="center"/>
    </xf>
    <xf numFmtId="0" fontId="44" fillId="0" borderId="48" xfId="0" applyFont="1" applyBorder="1" applyAlignment="1">
      <alignment vertical="center"/>
    </xf>
    <xf numFmtId="3" fontId="24" fillId="0" borderId="55" xfId="0" applyNumberFormat="1" applyFont="1" applyBorder="1" applyAlignment="1">
      <alignment horizontal="center"/>
    </xf>
    <xf numFmtId="3" fontId="24" fillId="0" borderId="62" xfId="0" applyNumberFormat="1" applyFont="1" applyBorder="1" applyAlignment="1">
      <alignment horizontal="center"/>
    </xf>
    <xf numFmtId="3" fontId="24" fillId="0" borderId="57" xfId="0" applyNumberFormat="1" applyFont="1" applyBorder="1" applyAlignment="1">
      <alignment horizontal="center"/>
    </xf>
    <xf numFmtId="0" fontId="24" fillId="0" borderId="45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3" fontId="24" fillId="0" borderId="35" xfId="0" applyNumberFormat="1" applyFont="1" applyBorder="1" applyAlignment="1">
      <alignment horizontal="center"/>
    </xf>
    <xf numFmtId="0" fontId="24" fillId="3" borderId="14" xfId="0" applyFont="1" applyFill="1" applyBorder="1" applyAlignment="1">
      <alignment vertical="center"/>
    </xf>
    <xf numFmtId="0" fontId="24" fillId="3" borderId="14" xfId="4" applyFont="1" applyFill="1" applyBorder="1" applyAlignment="1">
      <alignment horizontal="left" vertical="center"/>
    </xf>
    <xf numFmtId="0" fontId="28" fillId="3" borderId="14" xfId="0" applyFont="1" applyFill="1" applyBorder="1" applyAlignment="1">
      <alignment vertical="center"/>
    </xf>
    <xf numFmtId="0" fontId="24" fillId="0" borderId="19" xfId="0" applyFont="1" applyBorder="1" applyAlignment="1">
      <alignment vertical="center"/>
    </xf>
    <xf numFmtId="3" fontId="24" fillId="0" borderId="50" xfId="0" applyNumberFormat="1" applyFont="1" applyBorder="1" applyAlignment="1">
      <alignment horizontal="center"/>
    </xf>
    <xf numFmtId="0" fontId="24" fillId="0" borderId="4" xfId="0" applyFont="1" applyBorder="1" applyAlignment="1">
      <alignment vertical="center"/>
    </xf>
    <xf numFmtId="3" fontId="24" fillId="0" borderId="61" xfId="0" applyNumberFormat="1" applyFont="1" applyBorder="1" applyAlignment="1">
      <alignment horizontal="center"/>
    </xf>
    <xf numFmtId="3" fontId="24" fillId="0" borderId="23" xfId="0" applyNumberFormat="1" applyFon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24" fillId="0" borderId="19" xfId="0" applyNumberFormat="1" applyFont="1" applyBorder="1" applyAlignment="1">
      <alignment horizontal="center"/>
    </xf>
    <xf numFmtId="3" fontId="48" fillId="0" borderId="30" xfId="0" applyNumberFormat="1" applyFont="1" applyBorder="1" applyAlignment="1">
      <alignment horizontal="center"/>
    </xf>
    <xf numFmtId="3" fontId="48" fillId="0" borderId="20" xfId="0" applyNumberFormat="1" applyFont="1" applyBorder="1" applyAlignment="1">
      <alignment horizontal="center"/>
    </xf>
    <xf numFmtId="3" fontId="0" fillId="0" borderId="0" xfId="0" applyNumberFormat="1" applyAlignment="1">
      <alignment horizontal="left"/>
    </xf>
    <xf numFmtId="3" fontId="24" fillId="0" borderId="18" xfId="0" applyNumberFormat="1" applyFont="1" applyBorder="1" applyAlignment="1">
      <alignment horizontal="center"/>
    </xf>
    <xf numFmtId="3" fontId="24" fillId="0" borderId="11" xfId="0" applyNumberFormat="1" applyFont="1" applyBorder="1"/>
    <xf numFmtId="3" fontId="24" fillId="0" borderId="14" xfId="0" applyNumberFormat="1" applyFont="1" applyBorder="1"/>
    <xf numFmtId="3" fontId="24" fillId="0" borderId="30" xfId="0" applyNumberFormat="1" applyFont="1" applyBorder="1"/>
    <xf numFmtId="3" fontId="24" fillId="0" borderId="12" xfId="0" applyNumberFormat="1" applyFont="1" applyBorder="1"/>
    <xf numFmtId="3" fontId="24" fillId="0" borderId="15" xfId="0" applyNumberFormat="1" applyFont="1" applyBorder="1"/>
    <xf numFmtId="3" fontId="24" fillId="0" borderId="20" xfId="0" applyNumberFormat="1" applyFont="1" applyBorder="1"/>
    <xf numFmtId="0" fontId="41" fillId="0" borderId="4" xfId="0" applyFont="1" applyBorder="1" applyAlignment="1">
      <alignment vertical="center"/>
    </xf>
    <xf numFmtId="3" fontId="28" fillId="0" borderId="61" xfId="0" applyNumberFormat="1" applyFont="1" applyBorder="1" applyAlignment="1">
      <alignment horizontal="center"/>
    </xf>
    <xf numFmtId="3" fontId="28" fillId="0" borderId="23" xfId="0" applyNumberFormat="1" applyFont="1" applyBorder="1" applyAlignment="1">
      <alignment horizontal="center"/>
    </xf>
    <xf numFmtId="3" fontId="24" fillId="0" borderId="49" xfId="0" applyNumberFormat="1" applyFont="1" applyBorder="1" applyAlignment="1">
      <alignment horizontal="center"/>
    </xf>
    <xf numFmtId="3" fontId="24" fillId="0" borderId="64" xfId="0" applyNumberFormat="1" applyFont="1" applyBorder="1" applyAlignment="1">
      <alignment horizontal="center"/>
    </xf>
    <xf numFmtId="3" fontId="24" fillId="0" borderId="46" xfId="0" applyNumberFormat="1" applyFont="1" applyBorder="1" applyAlignment="1">
      <alignment horizontal="center"/>
    </xf>
    <xf numFmtId="3" fontId="24" fillId="0" borderId="65" xfId="0" applyNumberFormat="1" applyFont="1" applyBorder="1" applyAlignment="1">
      <alignment horizontal="center"/>
    </xf>
    <xf numFmtId="3" fontId="24" fillId="0" borderId="47" xfId="0" applyNumberFormat="1" applyFont="1" applyBorder="1" applyAlignment="1">
      <alignment horizontal="center"/>
    </xf>
    <xf numFmtId="3" fontId="24" fillId="0" borderId="66" xfId="0" applyNumberFormat="1" applyFont="1" applyBorder="1" applyAlignment="1">
      <alignment horizontal="center"/>
    </xf>
    <xf numFmtId="3" fontId="24" fillId="0" borderId="67" xfId="0" applyNumberFormat="1" applyFont="1" applyBorder="1" applyAlignment="1">
      <alignment horizontal="center"/>
    </xf>
    <xf numFmtId="0" fontId="24" fillId="3" borderId="48" xfId="4" applyFont="1" applyFill="1" applyBorder="1" applyAlignment="1">
      <alignment horizontal="left" vertical="center"/>
    </xf>
    <xf numFmtId="3" fontId="24" fillId="0" borderId="48" xfId="0" applyNumberFormat="1" applyFont="1" applyBorder="1" applyAlignment="1">
      <alignment horizontal="center"/>
    </xf>
    <xf numFmtId="3" fontId="29" fillId="0" borderId="19" xfId="0" applyNumberFormat="1" applyFont="1" applyBorder="1" applyAlignment="1">
      <alignment horizontal="center"/>
    </xf>
    <xf numFmtId="3" fontId="29" fillId="0" borderId="20" xfId="0" applyNumberFormat="1" applyFont="1" applyBorder="1" applyAlignment="1">
      <alignment horizontal="center"/>
    </xf>
    <xf numFmtId="3" fontId="29" fillId="0" borderId="30" xfId="0" applyNumberFormat="1" applyFont="1" applyBorder="1" applyAlignment="1">
      <alignment horizontal="center"/>
    </xf>
    <xf numFmtId="3" fontId="29" fillId="3" borderId="30" xfId="0" applyNumberFormat="1" applyFont="1" applyFill="1" applyBorder="1" applyAlignment="1">
      <alignment horizontal="center"/>
    </xf>
    <xf numFmtId="3" fontId="28" fillId="0" borderId="7" xfId="0" applyNumberFormat="1" applyFont="1" applyBorder="1" applyAlignment="1">
      <alignment horizontal="center"/>
    </xf>
    <xf numFmtId="3" fontId="28" fillId="0" borderId="71" xfId="0" applyNumberFormat="1" applyFont="1" applyBorder="1" applyAlignment="1">
      <alignment horizontal="center"/>
    </xf>
    <xf numFmtId="3" fontId="28" fillId="0" borderId="4" xfId="0" applyNumberFormat="1" applyFont="1" applyBorder="1" applyAlignment="1">
      <alignment horizontal="center"/>
    </xf>
    <xf numFmtId="3" fontId="24" fillId="0" borderId="70" xfId="0" applyNumberFormat="1" applyFon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48" fillId="0" borderId="19" xfId="0" applyNumberFormat="1" applyFont="1" applyBorder="1" applyAlignment="1">
      <alignment horizontal="center"/>
    </xf>
    <xf numFmtId="3" fontId="24" fillId="0" borderId="17" xfId="0" applyNumberFormat="1" applyFont="1" applyBorder="1" applyAlignment="1">
      <alignment horizontal="center"/>
    </xf>
    <xf numFmtId="3" fontId="29" fillId="3" borderId="20" xfId="0" applyNumberFormat="1" applyFont="1" applyFill="1" applyBorder="1" applyAlignment="1">
      <alignment horizontal="center"/>
    </xf>
    <xf numFmtId="3" fontId="29" fillId="3" borderId="19" xfId="0" applyNumberFormat="1" applyFont="1" applyFill="1" applyBorder="1" applyAlignment="1">
      <alignment horizontal="center"/>
    </xf>
    <xf numFmtId="3" fontId="29" fillId="0" borderId="31" xfId="0" applyNumberFormat="1" applyFont="1" applyBorder="1" applyAlignment="1">
      <alignment horizontal="center"/>
    </xf>
    <xf numFmtId="0" fontId="24" fillId="0" borderId="0" xfId="0" applyFont="1" applyAlignment="1"/>
    <xf numFmtId="3" fontId="29" fillId="0" borderId="50" xfId="0" applyNumberFormat="1" applyFont="1" applyBorder="1" applyAlignment="1">
      <alignment horizontal="center"/>
    </xf>
    <xf numFmtId="3" fontId="29" fillId="0" borderId="42" xfId="0" applyNumberFormat="1" applyFont="1" applyBorder="1" applyAlignment="1">
      <alignment horizontal="center"/>
    </xf>
    <xf numFmtId="0" fontId="29" fillId="0" borderId="0" xfId="0" applyFont="1" applyAlignment="1">
      <alignment vertical="center"/>
    </xf>
    <xf numFmtId="3" fontId="0" fillId="0" borderId="0" xfId="0" applyNumberFormat="1" applyAlignment="1"/>
    <xf numFmtId="3" fontId="28" fillId="0" borderId="57" xfId="0" applyNumberFormat="1" applyFont="1" applyBorder="1" applyAlignment="1">
      <alignment horizontal="center"/>
    </xf>
    <xf numFmtId="3" fontId="28" fillId="0" borderId="21" xfId="0" applyNumberFormat="1" applyFont="1" applyBorder="1" applyAlignment="1">
      <alignment horizontal="center"/>
    </xf>
    <xf numFmtId="3" fontId="24" fillId="0" borderId="21" xfId="0" applyNumberFormat="1" applyFont="1" applyBorder="1" applyAlignment="1">
      <alignment horizontal="center"/>
    </xf>
    <xf numFmtId="3" fontId="29" fillId="0" borderId="21" xfId="0" applyNumberFormat="1" applyFont="1" applyBorder="1" applyAlignment="1">
      <alignment horizontal="center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3" fontId="28" fillId="3" borderId="0" xfId="0" applyNumberFormat="1" applyFont="1" applyFill="1" applyAlignment="1">
      <alignment horizontal="center"/>
    </xf>
    <xf numFmtId="3" fontId="28" fillId="0" borderId="0" xfId="0" applyNumberFormat="1" applyFont="1" applyAlignment="1">
      <alignment horizontal="center"/>
    </xf>
    <xf numFmtId="0" fontId="30" fillId="0" borderId="0" xfId="0" applyFont="1"/>
    <xf numFmtId="3" fontId="54" fillId="3" borderId="0" xfId="0" applyNumberFormat="1" applyFont="1" applyFill="1" applyAlignment="1">
      <alignment horizontal="center"/>
    </xf>
    <xf numFmtId="0" fontId="28" fillId="0" borderId="4" xfId="0" applyFont="1" applyBorder="1" applyAlignment="1">
      <alignment vertical="center" wrapText="1"/>
    </xf>
    <xf numFmtId="0" fontId="28" fillId="0" borderId="7" xfId="0" applyFont="1" applyBorder="1" applyAlignment="1">
      <alignment vertical="center" wrapText="1"/>
    </xf>
    <xf numFmtId="3" fontId="28" fillId="3" borderId="8" xfId="0" applyNumberFormat="1" applyFont="1" applyFill="1" applyBorder="1" applyAlignment="1">
      <alignment horizontal="center" vertical="center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28" fillId="3" borderId="9" xfId="0" applyNumberFormat="1" applyFont="1" applyFill="1" applyBorder="1" applyAlignment="1">
      <alignment horizontal="center" vertical="center" wrapText="1"/>
    </xf>
    <xf numFmtId="3" fontId="28" fillId="3" borderId="37" xfId="0" applyNumberFormat="1" applyFont="1" applyFill="1" applyBorder="1" applyAlignment="1">
      <alignment horizontal="center" vertical="center" wrapText="1"/>
    </xf>
    <xf numFmtId="0" fontId="28" fillId="0" borderId="46" xfId="0" applyFont="1" applyBorder="1" applyAlignment="1">
      <alignment vertical="center"/>
    </xf>
    <xf numFmtId="3" fontId="28" fillId="3" borderId="4" xfId="0" applyNumberFormat="1" applyFont="1" applyFill="1" applyBorder="1" applyAlignment="1">
      <alignment horizontal="center" vertical="center"/>
    </xf>
    <xf numFmtId="3" fontId="28" fillId="3" borderId="23" xfId="0" applyNumberFormat="1" applyFont="1" applyFill="1" applyBorder="1" applyAlignment="1">
      <alignment horizontal="center" vertical="center"/>
    </xf>
    <xf numFmtId="3" fontId="28" fillId="3" borderId="5" xfId="0" applyNumberFormat="1" applyFont="1" applyFill="1" applyBorder="1" applyAlignment="1">
      <alignment horizontal="center" vertical="center"/>
    </xf>
    <xf numFmtId="3" fontId="28" fillId="3" borderId="6" xfId="0" applyNumberFormat="1" applyFont="1" applyFill="1" applyBorder="1" applyAlignment="1">
      <alignment horizontal="center" vertical="center"/>
    </xf>
    <xf numFmtId="3" fontId="28" fillId="3" borderId="61" xfId="0" applyNumberFormat="1" applyFont="1" applyFill="1" applyBorder="1" applyAlignment="1">
      <alignment horizontal="center" vertical="center"/>
    </xf>
    <xf numFmtId="0" fontId="28" fillId="0" borderId="47" xfId="0" applyFont="1" applyBorder="1" applyAlignment="1">
      <alignment vertical="center"/>
    </xf>
    <xf numFmtId="3" fontId="28" fillId="3" borderId="13" xfId="0" applyNumberFormat="1" applyFont="1" applyFill="1" applyBorder="1" applyAlignment="1">
      <alignment horizontal="center" vertical="center"/>
    </xf>
    <xf numFmtId="3" fontId="28" fillId="3" borderId="16" xfId="0" applyNumberFormat="1" applyFont="1" applyFill="1" applyBorder="1" applyAlignment="1">
      <alignment horizontal="center" vertical="center"/>
    </xf>
    <xf numFmtId="3" fontId="28" fillId="3" borderId="15" xfId="0" applyNumberFormat="1" applyFont="1" applyFill="1" applyBorder="1" applyAlignment="1">
      <alignment horizontal="center" vertical="center"/>
    </xf>
    <xf numFmtId="3" fontId="28" fillId="3" borderId="35" xfId="0" applyNumberFormat="1" applyFont="1" applyFill="1" applyBorder="1" applyAlignment="1">
      <alignment horizontal="center" vertical="center"/>
    </xf>
    <xf numFmtId="0" fontId="28" fillId="0" borderId="48" xfId="0" applyFont="1" applyBorder="1" applyAlignment="1">
      <alignment vertical="center"/>
    </xf>
    <xf numFmtId="3" fontId="28" fillId="3" borderId="17" xfId="0" applyNumberFormat="1" applyFont="1" applyFill="1" applyBorder="1" applyAlignment="1">
      <alignment horizontal="center" vertical="center"/>
    </xf>
    <xf numFmtId="3" fontId="28" fillId="3" borderId="41" xfId="0" applyNumberFormat="1" applyFont="1" applyFill="1" applyBorder="1" applyAlignment="1">
      <alignment horizontal="center" vertical="center"/>
    </xf>
    <xf numFmtId="3" fontId="28" fillId="3" borderId="55" xfId="0" applyNumberFormat="1" applyFont="1" applyFill="1" applyBorder="1" applyAlignment="1">
      <alignment horizontal="center" vertical="center"/>
    </xf>
    <xf numFmtId="3" fontId="28" fillId="3" borderId="62" xfId="0" applyNumberFormat="1" applyFont="1" applyFill="1" applyBorder="1" applyAlignment="1">
      <alignment horizontal="center" vertical="center"/>
    </xf>
    <xf numFmtId="3" fontId="28" fillId="3" borderId="53" xfId="0" applyNumberFormat="1" applyFont="1" applyFill="1" applyBorder="1" applyAlignment="1">
      <alignment horizontal="center" vertical="center"/>
    </xf>
    <xf numFmtId="0" fontId="41" fillId="0" borderId="49" xfId="0" applyFont="1" applyBorder="1" applyAlignment="1">
      <alignment vertical="center"/>
    </xf>
    <xf numFmtId="3" fontId="41" fillId="3" borderId="19" xfId="0" applyNumberFormat="1" applyFont="1" applyFill="1" applyBorder="1" applyAlignment="1">
      <alignment horizontal="center" vertical="center"/>
    </xf>
    <xf numFmtId="3" fontId="41" fillId="3" borderId="20" xfId="0" applyNumberFormat="1" applyFont="1" applyFill="1" applyBorder="1" applyAlignment="1">
      <alignment horizontal="center" vertical="center"/>
    </xf>
    <xf numFmtId="3" fontId="30" fillId="3" borderId="0" xfId="0" applyNumberFormat="1" applyFont="1" applyFill="1" applyAlignment="1">
      <alignment horizontal="center"/>
    </xf>
    <xf numFmtId="3" fontId="28" fillId="3" borderId="10" xfId="0" applyNumberFormat="1" applyFont="1" applyFill="1" applyBorder="1" applyAlignment="1">
      <alignment horizontal="center" vertical="center"/>
    </xf>
    <xf numFmtId="3" fontId="28" fillId="3" borderId="24" xfId="0" applyNumberFormat="1" applyFont="1" applyFill="1" applyBorder="1" applyAlignment="1">
      <alignment horizontal="center" vertical="center"/>
    </xf>
    <xf numFmtId="3" fontId="28" fillId="3" borderId="11" xfId="0" applyNumberFormat="1" applyFont="1" applyFill="1" applyBorder="1" applyAlignment="1">
      <alignment horizontal="center" vertical="center"/>
    </xf>
    <xf numFmtId="3" fontId="28" fillId="3" borderId="12" xfId="0" applyNumberFormat="1" applyFont="1" applyFill="1" applyBorder="1" applyAlignment="1">
      <alignment horizontal="center" vertical="center"/>
    </xf>
    <xf numFmtId="3" fontId="28" fillId="0" borderId="8" xfId="0" applyNumberFormat="1" applyFont="1" applyBorder="1" applyAlignment="1">
      <alignment horizontal="center" vertical="center" wrapText="1"/>
    </xf>
    <xf numFmtId="3" fontId="28" fillId="0" borderId="9" xfId="0" applyNumberFormat="1" applyFont="1" applyBorder="1" applyAlignment="1">
      <alignment horizontal="center" vertical="center" wrapText="1"/>
    </xf>
    <xf numFmtId="3" fontId="28" fillId="0" borderId="14" xfId="0" applyNumberFormat="1" applyFont="1" applyBorder="1" applyAlignment="1">
      <alignment horizontal="center" vertical="center"/>
    </xf>
    <xf numFmtId="3" fontId="28" fillId="0" borderId="6" xfId="0" applyNumberFormat="1" applyFont="1" applyBorder="1" applyAlignment="1">
      <alignment horizontal="center" vertical="center"/>
    </xf>
    <xf numFmtId="3" fontId="28" fillId="0" borderId="15" xfId="0" applyNumberFormat="1" applyFont="1" applyBorder="1" applyAlignment="1">
      <alignment horizontal="center" vertical="center"/>
    </xf>
    <xf numFmtId="3" fontId="28" fillId="0" borderId="62" xfId="0" applyNumberFormat="1" applyFont="1" applyBorder="1" applyAlignment="1">
      <alignment horizontal="center" vertical="center"/>
    </xf>
    <xf numFmtId="3" fontId="28" fillId="0" borderId="55" xfId="0" applyNumberFormat="1" applyFont="1" applyBorder="1" applyAlignment="1">
      <alignment horizontal="center" vertical="center"/>
    </xf>
    <xf numFmtId="3" fontId="55" fillId="0" borderId="19" xfId="0" applyNumberFormat="1" applyFont="1" applyBorder="1" applyAlignment="1">
      <alignment horizontal="center" vertical="center"/>
    </xf>
    <xf numFmtId="3" fontId="55" fillId="0" borderId="20" xfId="0" applyNumberFormat="1" applyFont="1" applyBorder="1" applyAlignment="1">
      <alignment horizontal="center" vertical="center"/>
    </xf>
    <xf numFmtId="3" fontId="28" fillId="0" borderId="11" xfId="0" applyNumberFormat="1" applyFont="1" applyBorder="1" applyAlignment="1">
      <alignment horizontal="center" vertical="center"/>
    </xf>
    <xf numFmtId="3" fontId="28" fillId="0" borderId="12" xfId="0" applyNumberFormat="1" applyFont="1" applyBorder="1" applyAlignment="1">
      <alignment horizontal="center" vertical="center"/>
    </xf>
    <xf numFmtId="3" fontId="28" fillId="3" borderId="52" xfId="0" applyNumberFormat="1" applyFont="1" applyFill="1" applyBorder="1" applyAlignment="1">
      <alignment horizontal="center" vertical="center"/>
    </xf>
    <xf numFmtId="3" fontId="41" fillId="3" borderId="42" xfId="0" applyNumberFormat="1" applyFont="1" applyFill="1" applyBorder="1" applyAlignment="1">
      <alignment horizontal="center" vertical="center"/>
    </xf>
    <xf numFmtId="3" fontId="55" fillId="3" borderId="19" xfId="0" applyNumberFormat="1" applyFont="1" applyFill="1" applyBorder="1" applyAlignment="1">
      <alignment horizontal="center" vertical="center"/>
    </xf>
    <xf numFmtId="3" fontId="55" fillId="3" borderId="20" xfId="0" applyNumberFormat="1" applyFont="1" applyFill="1" applyBorder="1" applyAlignment="1">
      <alignment horizontal="center" vertical="center"/>
    </xf>
    <xf numFmtId="0" fontId="41" fillId="0" borderId="0" xfId="0" applyFont="1" applyBorder="1" applyAlignment="1">
      <alignment vertical="center"/>
    </xf>
    <xf numFmtId="3" fontId="41" fillId="3" borderId="0" xfId="0" applyNumberFormat="1" applyFont="1" applyFill="1" applyBorder="1" applyAlignment="1">
      <alignment horizontal="center" vertical="center"/>
    </xf>
    <xf numFmtId="3" fontId="55" fillId="3" borderId="0" xfId="0" applyNumberFormat="1" applyFont="1" applyFill="1" applyBorder="1" applyAlignment="1">
      <alignment horizontal="center" vertical="center"/>
    </xf>
    <xf numFmtId="0" fontId="28" fillId="0" borderId="10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28" fillId="0" borderId="17" xfId="0" applyFont="1" applyBorder="1" applyAlignment="1">
      <alignment vertical="center"/>
    </xf>
    <xf numFmtId="0" fontId="41" fillId="0" borderId="19" xfId="0" applyFont="1" applyBorder="1" applyAlignment="1">
      <alignment vertical="center"/>
    </xf>
    <xf numFmtId="0" fontId="28" fillId="0" borderId="44" xfId="0" applyFont="1" applyBorder="1" applyAlignment="1">
      <alignment vertical="center"/>
    </xf>
    <xf numFmtId="3" fontId="28" fillId="3" borderId="3" xfId="0" applyNumberFormat="1" applyFont="1" applyFill="1" applyBorder="1" applyAlignment="1">
      <alignment horizontal="center" vertical="center"/>
    </xf>
    <xf numFmtId="3" fontId="28" fillId="3" borderId="75" xfId="0" applyNumberFormat="1" applyFont="1" applyFill="1" applyBorder="1" applyAlignment="1">
      <alignment horizontal="center" vertical="center"/>
    </xf>
    <xf numFmtId="3" fontId="28" fillId="3" borderId="32" xfId="0" applyNumberFormat="1" applyFont="1" applyFill="1" applyBorder="1" applyAlignment="1">
      <alignment horizontal="center" vertical="center"/>
    </xf>
    <xf numFmtId="3" fontId="28" fillId="3" borderId="54" xfId="0" applyNumberFormat="1" applyFont="1" applyFill="1" applyBorder="1" applyAlignment="1">
      <alignment horizontal="center" vertical="center"/>
    </xf>
    <xf numFmtId="3" fontId="28" fillId="3" borderId="39" xfId="0" applyNumberFormat="1" applyFont="1" applyFill="1" applyBorder="1" applyAlignment="1">
      <alignment horizontal="center" vertical="center"/>
    </xf>
    <xf numFmtId="3" fontId="41" fillId="3" borderId="70" xfId="0" applyNumberFormat="1" applyFont="1" applyFill="1" applyBorder="1" applyAlignment="1">
      <alignment horizontal="center" vertical="center"/>
    </xf>
    <xf numFmtId="3" fontId="41" fillId="0" borderId="19" xfId="0" applyNumberFormat="1" applyFont="1" applyBorder="1" applyAlignment="1">
      <alignment horizontal="center" vertical="center"/>
    </xf>
    <xf numFmtId="3" fontId="41" fillId="0" borderId="20" xfId="0" applyNumberFormat="1" applyFont="1" applyBorder="1" applyAlignment="1">
      <alignment horizontal="center" vertical="center"/>
    </xf>
    <xf numFmtId="3" fontId="41" fillId="0" borderId="0" xfId="0" applyNumberFormat="1" applyFont="1" applyBorder="1" applyAlignment="1">
      <alignment horizontal="center" vertical="center"/>
    </xf>
    <xf numFmtId="3" fontId="55" fillId="0" borderId="49" xfId="0" applyNumberFormat="1" applyFont="1" applyBorder="1" applyAlignment="1">
      <alignment horizontal="center" vertical="center"/>
    </xf>
    <xf numFmtId="3" fontId="55" fillId="0" borderId="0" xfId="0" applyNumberFormat="1" applyFont="1" applyBorder="1" applyAlignment="1">
      <alignment horizontal="center" vertical="center"/>
    </xf>
    <xf numFmtId="3" fontId="28" fillId="0" borderId="37" xfId="0" applyNumberFormat="1" applyFont="1" applyBorder="1" applyAlignment="1">
      <alignment horizontal="center" vertical="center" wrapText="1"/>
    </xf>
    <xf numFmtId="3" fontId="28" fillId="0" borderId="52" xfId="0" applyNumberFormat="1" applyFont="1" applyBorder="1" applyAlignment="1">
      <alignment horizontal="center" vertical="center"/>
    </xf>
    <xf numFmtId="3" fontId="28" fillId="0" borderId="35" xfId="0" applyNumberFormat="1" applyFont="1" applyBorder="1" applyAlignment="1">
      <alignment horizontal="center" vertical="center"/>
    </xf>
    <xf numFmtId="3" fontId="28" fillId="0" borderId="53" xfId="0" applyNumberFormat="1" applyFont="1" applyBorder="1" applyAlignment="1">
      <alignment horizontal="center" vertical="center"/>
    </xf>
    <xf numFmtId="3" fontId="28" fillId="3" borderId="0" xfId="0" applyNumberFormat="1" applyFont="1" applyFill="1" applyBorder="1" applyAlignment="1">
      <alignment horizontal="center" vertical="center"/>
    </xf>
    <xf numFmtId="3" fontId="41" fillId="3" borderId="30" xfId="0" applyNumberFormat="1" applyFont="1" applyFill="1" applyBorder="1" applyAlignment="1">
      <alignment horizontal="center" vertical="center"/>
    </xf>
    <xf numFmtId="3" fontId="41" fillId="3" borderId="72" xfId="0" applyNumberFormat="1" applyFont="1" applyFill="1" applyBorder="1" applyAlignment="1">
      <alignment horizontal="center" vertical="center"/>
    </xf>
    <xf numFmtId="3" fontId="28" fillId="3" borderId="55" xfId="0" applyNumberFormat="1" applyFont="1" applyFill="1" applyBorder="1" applyAlignment="1">
      <alignment horizontal="center" vertical="center" wrapText="1"/>
    </xf>
    <xf numFmtId="3" fontId="28" fillId="3" borderId="41" xfId="0" applyNumberFormat="1" applyFont="1" applyFill="1" applyBorder="1" applyAlignment="1">
      <alignment horizontal="center" vertical="center" wrapText="1"/>
    </xf>
    <xf numFmtId="3" fontId="28" fillId="3" borderId="62" xfId="0" applyNumberFormat="1" applyFont="1" applyFill="1" applyBorder="1" applyAlignment="1">
      <alignment horizontal="center" vertical="center" wrapText="1"/>
    </xf>
    <xf numFmtId="3" fontId="28" fillId="3" borderId="1" xfId="0" applyNumberFormat="1" applyFont="1" applyFill="1" applyBorder="1" applyAlignment="1">
      <alignment horizontal="center" vertical="center"/>
    </xf>
    <xf numFmtId="3" fontId="28" fillId="3" borderId="43" xfId="0" applyNumberFormat="1" applyFont="1" applyFill="1" applyBorder="1" applyAlignment="1">
      <alignment horizontal="center" vertical="center"/>
    </xf>
    <xf numFmtId="3" fontId="28" fillId="3" borderId="64" xfId="0" applyNumberFormat="1" applyFont="1" applyFill="1" applyBorder="1" applyAlignment="1">
      <alignment horizontal="center" vertical="center"/>
    </xf>
    <xf numFmtId="3" fontId="55" fillId="3" borderId="13" xfId="0" applyNumberFormat="1" applyFont="1" applyFill="1" applyBorder="1" applyAlignment="1">
      <alignment horizontal="center" vertical="center"/>
    </xf>
    <xf numFmtId="3" fontId="55" fillId="3" borderId="47" xfId="0" applyNumberFormat="1" applyFont="1" applyFill="1" applyBorder="1" applyAlignment="1">
      <alignment horizontal="center" vertical="center"/>
    </xf>
    <xf numFmtId="3" fontId="28" fillId="3" borderId="46" xfId="0" applyNumberFormat="1" applyFont="1" applyFill="1" applyBorder="1" applyAlignment="1">
      <alignment horizontal="center" vertical="center"/>
    </xf>
    <xf numFmtId="3" fontId="28" fillId="3" borderId="47" xfId="0" applyNumberFormat="1" applyFont="1" applyFill="1" applyBorder="1" applyAlignment="1">
      <alignment horizontal="center" vertical="center"/>
    </xf>
    <xf numFmtId="3" fontId="28" fillId="3" borderId="8" xfId="0" applyNumberFormat="1" applyFont="1" applyFill="1" applyBorder="1" applyAlignment="1">
      <alignment horizontal="center" vertical="center"/>
    </xf>
    <xf numFmtId="3" fontId="28" fillId="3" borderId="7" xfId="0" applyNumberFormat="1" applyFont="1" applyFill="1" applyBorder="1" applyAlignment="1">
      <alignment horizontal="center" vertical="center"/>
    </xf>
    <xf numFmtId="3" fontId="28" fillId="3" borderId="76" xfId="0" applyNumberFormat="1" applyFont="1" applyFill="1" applyBorder="1" applyAlignment="1">
      <alignment horizontal="center" vertical="center"/>
    </xf>
    <xf numFmtId="0" fontId="28" fillId="0" borderId="19" xfId="0" applyFont="1" applyBorder="1" applyAlignment="1">
      <alignment vertical="center"/>
    </xf>
    <xf numFmtId="3" fontId="28" fillId="3" borderId="21" xfId="0" applyNumberFormat="1" applyFont="1" applyFill="1" applyBorder="1" applyAlignment="1">
      <alignment horizontal="center" vertical="center"/>
    </xf>
    <xf numFmtId="3" fontId="28" fillId="3" borderId="77" xfId="0" applyNumberFormat="1" applyFont="1" applyFill="1" applyBorder="1" applyAlignment="1">
      <alignment horizontal="center" vertical="center"/>
    </xf>
    <xf numFmtId="3" fontId="28" fillId="3" borderId="45" xfId="0" applyNumberFormat="1" applyFont="1" applyFill="1" applyBorder="1" applyAlignment="1">
      <alignment horizontal="center" vertical="center"/>
    </xf>
    <xf numFmtId="3" fontId="28" fillId="3" borderId="78" xfId="0" applyNumberFormat="1" applyFont="1" applyFill="1" applyBorder="1" applyAlignment="1">
      <alignment horizontal="center" vertical="center"/>
    </xf>
    <xf numFmtId="3" fontId="28" fillId="0" borderId="53" xfId="0" applyNumberFormat="1" applyFont="1" applyBorder="1" applyAlignment="1">
      <alignment horizontal="center" vertical="center" wrapText="1"/>
    </xf>
    <xf numFmtId="3" fontId="28" fillId="0" borderId="62" xfId="0" applyNumberFormat="1" applyFont="1" applyBorder="1" applyAlignment="1">
      <alignment horizontal="center" vertical="center" wrapText="1"/>
    </xf>
    <xf numFmtId="3" fontId="28" fillId="0" borderId="4" xfId="0" applyNumberFormat="1" applyFont="1" applyBorder="1" applyAlignment="1">
      <alignment horizontal="center" vertical="center"/>
    </xf>
    <xf numFmtId="3" fontId="28" fillId="0" borderId="13" xfId="0" applyNumberFormat="1" applyFont="1" applyBorder="1" applyAlignment="1">
      <alignment horizontal="center" vertical="center"/>
    </xf>
    <xf numFmtId="3" fontId="28" fillId="0" borderId="7" xfId="0" applyNumberFormat="1" applyFont="1" applyBorder="1" applyAlignment="1">
      <alignment horizontal="center" vertical="center"/>
    </xf>
    <xf numFmtId="3" fontId="28" fillId="0" borderId="9" xfId="0" applyNumberFormat="1" applyFont="1" applyBorder="1" applyAlignment="1">
      <alignment horizontal="center" vertical="center"/>
    </xf>
    <xf numFmtId="3" fontId="28" fillId="0" borderId="22" xfId="0" applyNumberFormat="1" applyFont="1" applyBorder="1" applyAlignment="1">
      <alignment horizontal="center" vertical="center"/>
    </xf>
    <xf numFmtId="3" fontId="28" fillId="0" borderId="78" xfId="0" applyNumberFormat="1" applyFont="1" applyBorder="1" applyAlignment="1">
      <alignment horizontal="center" vertical="center"/>
    </xf>
    <xf numFmtId="0" fontId="0" fillId="0" borderId="28" xfId="0" applyBorder="1"/>
    <xf numFmtId="3" fontId="56" fillId="3" borderId="0" xfId="0" applyNumberFormat="1" applyFont="1" applyFill="1" applyAlignment="1">
      <alignment horizontal="center"/>
    </xf>
    <xf numFmtId="3" fontId="53" fillId="3" borderId="0" xfId="0" applyNumberFormat="1" applyFont="1" applyFill="1" applyAlignment="1">
      <alignment horizontal="center"/>
    </xf>
    <xf numFmtId="3" fontId="56" fillId="0" borderId="0" xfId="0" applyNumberFormat="1" applyFont="1" applyAlignment="1">
      <alignment horizontal="center"/>
    </xf>
    <xf numFmtId="3" fontId="40" fillId="3" borderId="0" xfId="0" applyNumberFormat="1" applyFont="1" applyFill="1" applyAlignment="1">
      <alignment horizontal="center"/>
    </xf>
    <xf numFmtId="3" fontId="29" fillId="3" borderId="0" xfId="0" applyNumberFormat="1" applyFont="1" applyFill="1" applyAlignment="1">
      <alignment horizontal="center"/>
    </xf>
    <xf numFmtId="0" fontId="28" fillId="0" borderId="64" xfId="0" applyFont="1" applyBorder="1" applyAlignment="1">
      <alignment vertical="center"/>
    </xf>
    <xf numFmtId="3" fontId="24" fillId="3" borderId="5" xfId="0" applyNumberFormat="1" applyFont="1" applyFill="1" applyBorder="1" applyAlignment="1">
      <alignment horizontal="center"/>
    </xf>
    <xf numFmtId="3" fontId="24" fillId="3" borderId="6" xfId="0" applyNumberFormat="1" applyFont="1" applyFill="1" applyBorder="1" applyAlignment="1">
      <alignment horizontal="center"/>
    </xf>
    <xf numFmtId="3" fontId="24" fillId="3" borderId="8" xfId="0" applyNumberFormat="1" applyFont="1" applyFill="1" applyBorder="1" applyAlignment="1">
      <alignment horizontal="center"/>
    </xf>
    <xf numFmtId="3" fontId="24" fillId="3" borderId="9" xfId="0" applyNumberFormat="1" applyFont="1" applyFill="1" applyBorder="1" applyAlignment="1">
      <alignment horizontal="center"/>
    </xf>
    <xf numFmtId="3" fontId="28" fillId="3" borderId="5" xfId="0" applyNumberFormat="1" applyFont="1" applyFill="1" applyBorder="1" applyAlignment="1">
      <alignment horizontal="center"/>
    </xf>
    <xf numFmtId="3" fontId="28" fillId="3" borderId="6" xfId="0" applyNumberFormat="1" applyFont="1" applyFill="1" applyBorder="1" applyAlignment="1">
      <alignment horizontal="center"/>
    </xf>
    <xf numFmtId="3" fontId="28" fillId="3" borderId="14" xfId="0" applyNumberFormat="1" applyFont="1" applyFill="1" applyBorder="1" applyAlignment="1">
      <alignment horizontal="center"/>
    </xf>
    <xf numFmtId="3" fontId="28" fillId="3" borderId="15" xfId="0" applyNumberFormat="1" applyFont="1" applyFill="1" applyBorder="1" applyAlignment="1">
      <alignment horizontal="center"/>
    </xf>
    <xf numFmtId="0" fontId="28" fillId="3" borderId="47" xfId="4" applyFont="1" applyFill="1" applyBorder="1" applyAlignment="1">
      <alignment horizontal="left" vertical="center"/>
    </xf>
    <xf numFmtId="3" fontId="28" fillId="3" borderId="13" xfId="0" applyNumberFormat="1" applyFont="1" applyFill="1" applyBorder="1" applyAlignment="1">
      <alignment horizontal="center"/>
    </xf>
    <xf numFmtId="3" fontId="28" fillId="0" borderId="13" xfId="0" applyNumberFormat="1" applyFont="1" applyBorder="1" applyAlignment="1">
      <alignment horizontal="center"/>
    </xf>
    <xf numFmtId="0" fontId="28" fillId="3" borderId="44" xfId="4" applyFont="1" applyFill="1" applyBorder="1" applyAlignment="1">
      <alignment horizontal="left" vertical="center"/>
    </xf>
    <xf numFmtId="0" fontId="41" fillId="3" borderId="0" xfId="0" applyFont="1" applyFill="1" applyAlignment="1">
      <alignment horizontal="center"/>
    </xf>
    <xf numFmtId="0" fontId="28" fillId="0" borderId="49" xfId="0" applyFont="1" applyBorder="1" applyAlignment="1">
      <alignment vertical="center"/>
    </xf>
    <xf numFmtId="3" fontId="28" fillId="3" borderId="30" xfId="0" applyNumberFormat="1" applyFont="1" applyFill="1" applyBorder="1" applyAlignment="1">
      <alignment horizontal="center"/>
    </xf>
    <xf numFmtId="3" fontId="28" fillId="3" borderId="20" xfId="0" applyNumberFormat="1" applyFont="1" applyFill="1" applyBorder="1" applyAlignment="1">
      <alignment horizontal="center"/>
    </xf>
    <xf numFmtId="3" fontId="28" fillId="0" borderId="30" xfId="0" applyNumberFormat="1" applyFont="1" applyBorder="1" applyAlignment="1">
      <alignment horizontal="center"/>
    </xf>
    <xf numFmtId="3" fontId="28" fillId="3" borderId="0" xfId="0" applyNumberFormat="1" applyFont="1" applyFill="1" applyBorder="1" applyAlignment="1">
      <alignment horizontal="center"/>
    </xf>
    <xf numFmtId="3" fontId="24" fillId="3" borderId="61" xfId="0" applyNumberFormat="1" applyFont="1" applyFill="1" applyBorder="1" applyAlignment="1">
      <alignment horizontal="center"/>
    </xf>
    <xf numFmtId="3" fontId="24" fillId="3" borderId="23" xfId="0" applyNumberFormat="1" applyFont="1" applyFill="1" applyBorder="1" applyAlignment="1">
      <alignment horizontal="center"/>
    </xf>
    <xf numFmtId="3" fontId="24" fillId="3" borderId="37" xfId="0" applyNumberFormat="1" applyFont="1" applyFill="1" applyBorder="1" applyAlignment="1">
      <alignment horizontal="center"/>
    </xf>
    <xf numFmtId="3" fontId="24" fillId="3" borderId="18" xfId="0" applyNumberFormat="1" applyFont="1" applyFill="1" applyBorder="1" applyAlignment="1">
      <alignment horizontal="center"/>
    </xf>
    <xf numFmtId="0" fontId="44" fillId="3" borderId="10" xfId="0" applyFont="1" applyFill="1" applyBorder="1" applyAlignment="1">
      <alignment vertical="center"/>
    </xf>
    <xf numFmtId="0" fontId="44" fillId="3" borderId="13" xfId="0" applyFont="1" applyFill="1" applyBorder="1" applyAlignment="1">
      <alignment vertical="center"/>
    </xf>
    <xf numFmtId="3" fontId="24" fillId="3" borderId="15" xfId="0" applyNumberFormat="1" applyFont="1" applyFill="1" applyBorder="1" applyAlignment="1">
      <alignment horizontal="center"/>
    </xf>
    <xf numFmtId="0" fontId="44" fillId="3" borderId="17" xfId="0" applyFont="1" applyFill="1" applyBorder="1" applyAlignment="1">
      <alignment vertical="center"/>
    </xf>
    <xf numFmtId="3" fontId="24" fillId="3" borderId="62" xfId="0" applyNumberFormat="1" applyFont="1" applyFill="1" applyBorder="1" applyAlignment="1">
      <alignment horizontal="center"/>
    </xf>
    <xf numFmtId="0" fontId="44" fillId="3" borderId="29" xfId="0" applyFont="1" applyFill="1" applyBorder="1" applyAlignment="1">
      <alignment vertical="center"/>
    </xf>
    <xf numFmtId="0" fontId="24" fillId="3" borderId="49" xfId="0" applyFont="1" applyFill="1" applyBorder="1" applyAlignment="1">
      <alignment vertical="center"/>
    </xf>
    <xf numFmtId="3" fontId="24" fillId="3" borderId="20" xfId="0" applyNumberFormat="1" applyFont="1" applyFill="1" applyBorder="1" applyAlignment="1">
      <alignment horizontal="center"/>
    </xf>
    <xf numFmtId="3" fontId="24" fillId="3" borderId="50" xfId="0" applyNumberFormat="1" applyFont="1" applyFill="1" applyBorder="1" applyAlignment="1">
      <alignment horizontal="center"/>
    </xf>
    <xf numFmtId="3" fontId="24" fillId="3" borderId="42" xfId="0" applyNumberFormat="1" applyFont="1" applyFill="1" applyBorder="1" applyAlignment="1">
      <alignment horizontal="center"/>
    </xf>
    <xf numFmtId="3" fontId="24" fillId="3" borderId="57" xfId="0" applyNumberFormat="1" applyFont="1" applyFill="1" applyBorder="1" applyAlignment="1">
      <alignment horizontal="center"/>
    </xf>
    <xf numFmtId="3" fontId="28" fillId="3" borderId="8" xfId="0" applyNumberFormat="1" applyFont="1" applyFill="1" applyBorder="1" applyAlignment="1">
      <alignment horizontal="center"/>
    </xf>
    <xf numFmtId="3" fontId="28" fillId="3" borderId="9" xfId="0" applyNumberFormat="1" applyFont="1" applyFill="1" applyBorder="1" applyAlignment="1">
      <alignment horizontal="center"/>
    </xf>
    <xf numFmtId="3" fontId="28" fillId="3" borderId="37" xfId="0" applyNumberFormat="1" applyFont="1" applyFill="1" applyBorder="1" applyAlignment="1">
      <alignment horizontal="center"/>
    </xf>
    <xf numFmtId="3" fontId="28" fillId="3" borderId="18" xfId="0" applyNumberFormat="1" applyFont="1" applyFill="1" applyBorder="1" applyAlignment="1">
      <alignment horizontal="center"/>
    </xf>
    <xf numFmtId="3" fontId="28" fillId="3" borderId="55" xfId="0" applyNumberFormat="1" applyFont="1" applyFill="1" applyBorder="1" applyAlignment="1">
      <alignment horizontal="center"/>
    </xf>
    <xf numFmtId="3" fontId="28" fillId="3" borderId="62" xfId="0" applyNumberFormat="1" applyFont="1" applyFill="1" applyBorder="1" applyAlignment="1">
      <alignment horizontal="center"/>
    </xf>
    <xf numFmtId="3" fontId="28" fillId="3" borderId="53" xfId="0" applyNumberFormat="1" applyFont="1" applyFill="1" applyBorder="1" applyAlignment="1">
      <alignment horizontal="center"/>
    </xf>
    <xf numFmtId="3" fontId="28" fillId="3" borderId="41" xfId="0" applyNumberFormat="1" applyFont="1" applyFill="1" applyBorder="1" applyAlignment="1">
      <alignment horizontal="center"/>
    </xf>
    <xf numFmtId="3" fontId="28" fillId="0" borderId="53" xfId="0" applyNumberFormat="1" applyFont="1" applyBorder="1" applyAlignment="1">
      <alignment horizontal="center"/>
    </xf>
    <xf numFmtId="0" fontId="44" fillId="0" borderId="16" xfId="0" applyFont="1" applyBorder="1" applyAlignment="1">
      <alignment vertical="center"/>
    </xf>
    <xf numFmtId="0" fontId="24" fillId="3" borderId="13" xfId="4" applyFont="1" applyFill="1" applyBorder="1" applyAlignment="1">
      <alignment horizontal="left" vertical="center"/>
    </xf>
    <xf numFmtId="0" fontId="28" fillId="3" borderId="13" xfId="0" applyFont="1" applyFill="1" applyBorder="1" applyAlignment="1">
      <alignment vertical="center"/>
    </xf>
    <xf numFmtId="3" fontId="24" fillId="3" borderId="13" xfId="0" applyNumberFormat="1" applyFont="1" applyFill="1" applyBorder="1" applyAlignment="1">
      <alignment horizontal="center"/>
    </xf>
    <xf numFmtId="3" fontId="28" fillId="0" borderId="11" xfId="0" applyNumberFormat="1" applyFont="1" applyBorder="1" applyAlignment="1">
      <alignment horizontal="center"/>
    </xf>
    <xf numFmtId="3" fontId="28" fillId="0" borderId="12" xfId="0" applyNumberFormat="1" applyFont="1" applyBorder="1" applyAlignment="1">
      <alignment horizontal="center"/>
    </xf>
    <xf numFmtId="3" fontId="28" fillId="0" borderId="15" xfId="0" applyNumberFormat="1" applyFont="1" applyBorder="1" applyAlignment="1">
      <alignment horizontal="center"/>
    </xf>
    <xf numFmtId="3" fontId="28" fillId="0" borderId="55" xfId="0" applyNumberFormat="1" applyFont="1" applyBorder="1" applyAlignment="1">
      <alignment horizontal="center"/>
    </xf>
    <xf numFmtId="3" fontId="28" fillId="0" borderId="62" xfId="0" applyNumberFormat="1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3" fontId="0" fillId="0" borderId="9" xfId="0" applyNumberFormat="1" applyFont="1" applyBorder="1" applyAlignment="1">
      <alignment horizontal="center"/>
    </xf>
    <xf numFmtId="3" fontId="28" fillId="0" borderId="19" xfId="0" applyNumberFormat="1" applyFont="1" applyBorder="1" applyAlignment="1">
      <alignment horizontal="center"/>
    </xf>
    <xf numFmtId="3" fontId="0" fillId="0" borderId="30" xfId="0" applyNumberFormat="1" applyFont="1" applyBorder="1" applyAlignment="1">
      <alignment horizontal="center"/>
    </xf>
    <xf numFmtId="3" fontId="0" fillId="0" borderId="20" xfId="0" applyNumberFormat="1" applyFont="1" applyBorder="1" applyAlignment="1">
      <alignment horizontal="center"/>
    </xf>
    <xf numFmtId="3" fontId="28" fillId="0" borderId="20" xfId="0" applyNumberFormat="1" applyFont="1" applyBorder="1" applyAlignment="1">
      <alignment horizontal="center"/>
    </xf>
    <xf numFmtId="3" fontId="28" fillId="0" borderId="41" xfId="0" applyNumberFormat="1" applyFont="1" applyBorder="1" applyAlignment="1">
      <alignment horizontal="center"/>
    </xf>
    <xf numFmtId="3" fontId="24" fillId="0" borderId="68" xfId="0" applyNumberFormat="1" applyFont="1" applyBorder="1" applyAlignment="1">
      <alignment horizontal="center"/>
    </xf>
    <xf numFmtId="0" fontId="24" fillId="3" borderId="3" xfId="0" applyFont="1" applyFill="1" applyBorder="1" applyAlignment="1">
      <alignment vertical="center"/>
    </xf>
    <xf numFmtId="3" fontId="24" fillId="3" borderId="21" xfId="0" applyNumberFormat="1" applyFont="1" applyFill="1" applyBorder="1" applyAlignment="1">
      <alignment horizontal="center"/>
    </xf>
    <xf numFmtId="3" fontId="24" fillId="3" borderId="78" xfId="0" applyNumberFormat="1" applyFont="1" applyFill="1" applyBorder="1" applyAlignment="1">
      <alignment horizontal="center"/>
    </xf>
    <xf numFmtId="3" fontId="24" fillId="0" borderId="22" xfId="0" applyNumberFormat="1" applyFont="1" applyBorder="1" applyAlignment="1">
      <alignment horizontal="center"/>
    </xf>
    <xf numFmtId="3" fontId="24" fillId="3" borderId="19" xfId="0" applyNumberFormat="1" applyFont="1" applyFill="1" applyBorder="1" applyAlignment="1">
      <alignment horizontal="center"/>
    </xf>
    <xf numFmtId="0" fontId="0" fillId="3" borderId="0" xfId="0" applyFont="1" applyFill="1"/>
    <xf numFmtId="3" fontId="28" fillId="3" borderId="61" xfId="0" applyNumberFormat="1" applyFont="1" applyFill="1" applyBorder="1" applyAlignment="1">
      <alignment horizontal="center"/>
    </xf>
    <xf numFmtId="3" fontId="28" fillId="3" borderId="23" xfId="0" applyNumberFormat="1" applyFont="1" applyFill="1" applyBorder="1" applyAlignment="1">
      <alignment horizontal="center"/>
    </xf>
    <xf numFmtId="3" fontId="24" fillId="3" borderId="0" xfId="0" applyNumberFormat="1" applyFont="1" applyFill="1" applyBorder="1" applyAlignment="1">
      <alignment horizontal="center"/>
    </xf>
    <xf numFmtId="3" fontId="24" fillId="3" borderId="75" xfId="0" applyNumberFormat="1" applyFont="1" applyFill="1" applyBorder="1" applyAlignment="1">
      <alignment horizontal="center"/>
    </xf>
    <xf numFmtId="3" fontId="24" fillId="0" borderId="32" xfId="0" applyNumberFormat="1" applyFont="1" applyBorder="1" applyAlignment="1">
      <alignment horizontal="center"/>
    </xf>
    <xf numFmtId="3" fontId="24" fillId="3" borderId="64" xfId="0" applyNumberFormat="1" applyFont="1" applyFill="1" applyBorder="1" applyAlignment="1">
      <alignment horizontal="center"/>
    </xf>
    <xf numFmtId="3" fontId="24" fillId="0" borderId="77" xfId="0" applyNumberFormat="1" applyFont="1" applyBorder="1" applyAlignment="1">
      <alignment horizontal="center"/>
    </xf>
    <xf numFmtId="3" fontId="24" fillId="0" borderId="78" xfId="0" applyNumberFormat="1" applyFon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78" xfId="0" applyNumberFormat="1" applyBorder="1" applyAlignment="1">
      <alignment horizontal="center"/>
    </xf>
    <xf numFmtId="3" fontId="24" fillId="0" borderId="39" xfId="0" applyNumberFormat="1" applyFont="1" applyBorder="1" applyAlignment="1">
      <alignment horizontal="center"/>
    </xf>
    <xf numFmtId="3" fontId="24" fillId="0" borderId="75" xfId="0" applyNumberFormat="1" applyFont="1" applyBorder="1" applyAlignment="1">
      <alignment horizontal="center"/>
    </xf>
    <xf numFmtId="3" fontId="24" fillId="3" borderId="46" xfId="0" applyNumberFormat="1" applyFont="1" applyFill="1" applyBorder="1" applyAlignment="1">
      <alignment horizontal="center"/>
    </xf>
    <xf numFmtId="3" fontId="24" fillId="3" borderId="65" xfId="0" applyNumberFormat="1" applyFont="1" applyFill="1" applyBorder="1" applyAlignment="1">
      <alignment horizontal="center"/>
    </xf>
    <xf numFmtId="3" fontId="24" fillId="3" borderId="47" xfId="0" applyNumberFormat="1" applyFont="1" applyFill="1" applyBorder="1" applyAlignment="1">
      <alignment horizontal="center"/>
    </xf>
    <xf numFmtId="3" fontId="24" fillId="3" borderId="66" xfId="0" applyNumberFormat="1" applyFont="1" applyFill="1" applyBorder="1" applyAlignment="1">
      <alignment horizontal="center"/>
    </xf>
    <xf numFmtId="3" fontId="24" fillId="3" borderId="67" xfId="0" applyNumberFormat="1" applyFont="1" applyFill="1" applyBorder="1" applyAlignment="1">
      <alignment horizontal="center"/>
    </xf>
    <xf numFmtId="3" fontId="24" fillId="3" borderId="48" xfId="0" applyNumberFormat="1" applyFont="1" applyFill="1" applyBorder="1" applyAlignment="1">
      <alignment horizontal="center"/>
    </xf>
    <xf numFmtId="0" fontId="48" fillId="0" borderId="0" xfId="0" applyFont="1"/>
    <xf numFmtId="3" fontId="48" fillId="3" borderId="0" xfId="0" applyNumberFormat="1" applyFont="1" applyFill="1" applyAlignment="1">
      <alignment horizontal="center"/>
    </xf>
    <xf numFmtId="3" fontId="48" fillId="0" borderId="0" xfId="0" applyNumberFormat="1" applyFont="1" applyAlignment="1">
      <alignment horizontal="center"/>
    </xf>
    <xf numFmtId="0" fontId="57" fillId="0" borderId="0" xfId="0" applyFont="1" applyAlignment="1"/>
    <xf numFmtId="3" fontId="50" fillId="3" borderId="0" xfId="0" applyNumberFormat="1" applyFont="1" applyFill="1" applyAlignment="1">
      <alignment horizontal="center"/>
    </xf>
    <xf numFmtId="3" fontId="50" fillId="0" borderId="0" xfId="0" applyNumberFormat="1" applyFont="1" applyAlignment="1">
      <alignment horizontal="center"/>
    </xf>
    <xf numFmtId="3" fontId="24" fillId="0" borderId="37" xfId="0" applyNumberFormat="1" applyFont="1" applyBorder="1" applyAlignment="1">
      <alignment horizontal="center"/>
    </xf>
    <xf numFmtId="3" fontId="39" fillId="0" borderId="0" xfId="0" applyNumberFormat="1" applyFont="1" applyAlignment="1">
      <alignment horizontal="center"/>
    </xf>
    <xf numFmtId="3" fontId="39" fillId="0" borderId="0" xfId="0" applyNumberFormat="1" applyFont="1" applyAlignment="1"/>
    <xf numFmtId="3" fontId="24" fillId="0" borderId="7" xfId="0" applyNumberFormat="1" applyFont="1" applyBorder="1" applyAlignment="1">
      <alignment horizontal="center"/>
    </xf>
    <xf numFmtId="0" fontId="0" fillId="0" borderId="0" xfId="0" applyAlignment="1"/>
    <xf numFmtId="0" fontId="51" fillId="0" borderId="0" xfId="0" applyFont="1" applyAlignment="1"/>
    <xf numFmtId="0" fontId="56" fillId="0" borderId="0" xfId="0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46" fillId="0" borderId="4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0" fontId="41" fillId="0" borderId="70" xfId="0" applyFont="1" applyBorder="1" applyAlignment="1">
      <alignment horizontal="center" vertical="center"/>
    </xf>
    <xf numFmtId="0" fontId="41" fillId="0" borderId="70" xfId="0" applyFont="1" applyFill="1" applyBorder="1" applyAlignment="1">
      <alignment horizontal="center" vertical="center"/>
    </xf>
    <xf numFmtId="0" fontId="44" fillId="3" borderId="44" xfId="0" applyFont="1" applyFill="1" applyBorder="1" applyAlignment="1">
      <alignment vertical="center"/>
    </xf>
    <xf numFmtId="0" fontId="41" fillId="3" borderId="44" xfId="0" applyFont="1" applyFill="1" applyBorder="1" applyAlignment="1">
      <alignment horizontal="center" vertical="center"/>
    </xf>
    <xf numFmtId="0" fontId="44" fillId="3" borderId="49" xfId="0" applyFont="1" applyFill="1" applyBorder="1" applyAlignment="1">
      <alignment vertical="center"/>
    </xf>
    <xf numFmtId="0" fontId="41" fillId="3" borderId="49" xfId="0" applyFont="1" applyFill="1" applyBorder="1" applyAlignment="1">
      <alignment horizontal="center" vertical="center"/>
    </xf>
    <xf numFmtId="0" fontId="47" fillId="0" borderId="49" xfId="0" applyFont="1" applyBorder="1" applyAlignment="1">
      <alignment vertical="center"/>
    </xf>
    <xf numFmtId="0" fontId="41" fillId="0" borderId="49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3" borderId="44" xfId="0" applyFont="1" applyFill="1" applyBorder="1" applyAlignment="1">
      <alignment horizontal="center" vertical="center"/>
    </xf>
    <xf numFmtId="0" fontId="46" fillId="3" borderId="49" xfId="0" applyFont="1" applyFill="1" applyBorder="1" applyAlignment="1">
      <alignment horizontal="center" vertical="center"/>
    </xf>
    <xf numFmtId="0" fontId="41" fillId="3" borderId="70" xfId="0" applyFont="1" applyFill="1" applyBorder="1" applyAlignment="1">
      <alignment horizontal="center" vertical="center"/>
    </xf>
    <xf numFmtId="0" fontId="46" fillId="0" borderId="43" xfId="0" applyFont="1" applyBorder="1" applyAlignment="1">
      <alignment horizontal="center" vertical="center"/>
    </xf>
    <xf numFmtId="0" fontId="41" fillId="0" borderId="43" xfId="0" applyFont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center"/>
    </xf>
    <xf numFmtId="0" fontId="41" fillId="0" borderId="43" xfId="0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center" vertical="center"/>
    </xf>
    <xf numFmtId="0" fontId="41" fillId="3" borderId="0" xfId="0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 vertical="center"/>
    </xf>
    <xf numFmtId="0" fontId="48" fillId="0" borderId="0" xfId="0" applyFont="1" applyBorder="1" applyAlignment="1">
      <alignment horizontal="center" wrapText="1"/>
    </xf>
    <xf numFmtId="0" fontId="48" fillId="3" borderId="0" xfId="0" applyFont="1" applyFill="1" applyBorder="1" applyAlignment="1">
      <alignment horizontal="center" wrapText="1"/>
    </xf>
    <xf numFmtId="0" fontId="44" fillId="3" borderId="44" xfId="0" applyFont="1" applyFill="1" applyBorder="1" applyAlignment="1">
      <alignment horizontal="center" vertical="center"/>
    </xf>
    <xf numFmtId="0" fontId="44" fillId="3" borderId="0" xfId="0" applyFont="1" applyFill="1" applyBorder="1" applyAlignment="1">
      <alignment horizontal="center" vertical="center"/>
    </xf>
    <xf numFmtId="0" fontId="44" fillId="3" borderId="26" xfId="0" applyFont="1" applyFill="1" applyBorder="1" applyAlignment="1">
      <alignment horizontal="center" vertical="center"/>
    </xf>
    <xf numFmtId="0" fontId="44" fillId="3" borderId="49" xfId="0" applyFont="1" applyFill="1" applyBorder="1" applyAlignment="1">
      <alignment horizontal="center" vertical="center"/>
    </xf>
    <xf numFmtId="0" fontId="44" fillId="3" borderId="70" xfId="0" applyFont="1" applyFill="1" applyBorder="1" applyAlignment="1">
      <alignment horizontal="center" vertical="center"/>
    </xf>
    <xf numFmtId="0" fontId="47" fillId="0" borderId="49" xfId="0" applyFont="1" applyBorder="1" applyAlignment="1">
      <alignment horizontal="center" vertical="center"/>
    </xf>
    <xf numFmtId="0" fontId="47" fillId="3" borderId="44" xfId="0" applyFont="1" applyFill="1" applyBorder="1" applyAlignment="1">
      <alignment horizontal="center" vertical="center"/>
    </xf>
    <xf numFmtId="0" fontId="47" fillId="3" borderId="49" xfId="0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24" fillId="0" borderId="0" xfId="0" applyFont="1" applyAlignment="1">
      <alignment horizontal="center"/>
    </xf>
    <xf numFmtId="0" fontId="24" fillId="0" borderId="19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 wrapText="1"/>
    </xf>
    <xf numFmtId="0" fontId="24" fillId="0" borderId="70" xfId="0" applyFont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left" vertical="center"/>
    </xf>
    <xf numFmtId="0" fontId="24" fillId="3" borderId="46" xfId="0" applyFont="1" applyFill="1" applyBorder="1" applyAlignment="1">
      <alignment horizontal="center" vertical="center"/>
    </xf>
    <xf numFmtId="0" fontId="24" fillId="3" borderId="73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left" vertical="center"/>
    </xf>
    <xf numFmtId="0" fontId="24" fillId="3" borderId="47" xfId="0" applyFont="1" applyFill="1" applyBorder="1" applyAlignment="1">
      <alignment horizontal="center" vertical="center"/>
    </xf>
    <xf numFmtId="0" fontId="24" fillId="3" borderId="68" xfId="0" applyFont="1" applyFill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60" fillId="0" borderId="0" xfId="0" applyFont="1"/>
    <xf numFmtId="0" fontId="60" fillId="0" borderId="0" xfId="0" applyFont="1" applyAlignment="1">
      <alignment horizontal="left"/>
    </xf>
    <xf numFmtId="0" fontId="60" fillId="0" borderId="0" xfId="0" applyFont="1" applyAlignment="1">
      <alignment horizontal="center"/>
    </xf>
    <xf numFmtId="0" fontId="60" fillId="0" borderId="0" xfId="0" applyFont="1" applyAlignment="1">
      <alignment horizontal="left" wrapText="1"/>
    </xf>
    <xf numFmtId="0" fontId="61" fillId="0" borderId="0" xfId="0" applyFont="1" applyAlignment="1">
      <alignment horizontal="center" vertical="center"/>
    </xf>
    <xf numFmtId="0" fontId="60" fillId="0" borderId="0" xfId="0" applyFont="1" applyAlignment="1">
      <alignment vertical="center"/>
    </xf>
    <xf numFmtId="0" fontId="60" fillId="0" borderId="0" xfId="0" applyFont="1" applyAlignment="1">
      <alignment horizontal="left" vertical="center"/>
    </xf>
    <xf numFmtId="0" fontId="61" fillId="0" borderId="0" xfId="0" applyFont="1" applyAlignment="1">
      <alignment horizontal="left" vertical="center"/>
    </xf>
    <xf numFmtId="0" fontId="60" fillId="0" borderId="28" xfId="0" applyFont="1" applyBorder="1" applyAlignment="1">
      <alignment horizontal="center" vertical="center"/>
    </xf>
    <xf numFmtId="0" fontId="15" fillId="0" borderId="28" xfId="0" applyFont="1" applyBorder="1" applyAlignment="1">
      <alignment horizontal="left" vertical="center"/>
    </xf>
    <xf numFmtId="0" fontId="62" fillId="0" borderId="28" xfId="7" applyFont="1" applyBorder="1" applyAlignment="1">
      <alignment horizontal="left" vertical="center" wrapText="1"/>
    </xf>
    <xf numFmtId="166" fontId="63" fillId="3" borderId="28" xfId="0" applyNumberFormat="1" applyFont="1" applyFill="1" applyBorder="1" applyAlignment="1">
      <alignment horizontal="center"/>
    </xf>
    <xf numFmtId="0" fontId="63" fillId="3" borderId="28" xfId="0" applyFont="1" applyFill="1" applyBorder="1" applyAlignment="1">
      <alignment horizontal="left" wrapText="1"/>
    </xf>
    <xf numFmtId="0" fontId="63" fillId="3" borderId="28" xfId="0" applyNumberFormat="1" applyFont="1" applyFill="1" applyBorder="1" applyAlignment="1">
      <alignment horizontal="center"/>
    </xf>
    <xf numFmtId="0" fontId="63" fillId="3" borderId="28" xfId="0" applyFont="1" applyFill="1" applyBorder="1" applyAlignment="1">
      <alignment horizontal="center"/>
    </xf>
    <xf numFmtId="166" fontId="15" fillId="3" borderId="28" xfId="4" applyNumberFormat="1" applyFont="1" applyFill="1" applyBorder="1" applyAlignment="1">
      <alignment horizontal="center"/>
    </xf>
    <xf numFmtId="0" fontId="15" fillId="3" borderId="28" xfId="4" applyFont="1" applyFill="1" applyBorder="1" applyAlignment="1">
      <alignment horizontal="left" wrapText="1"/>
    </xf>
    <xf numFmtId="0" fontId="61" fillId="0" borderId="28" xfId="0" applyFont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60" fillId="0" borderId="28" xfId="0" applyFont="1" applyBorder="1" applyAlignment="1">
      <alignment horizontal="left"/>
    </xf>
    <xf numFmtId="0" fontId="60" fillId="0" borderId="28" xfId="0" applyFont="1" applyBorder="1"/>
    <xf numFmtId="0" fontId="60" fillId="0" borderId="28" xfId="0" applyFont="1" applyBorder="1" applyAlignment="1">
      <alignment horizontal="center"/>
    </xf>
    <xf numFmtId="0" fontId="60" fillId="0" borderId="28" xfId="0" applyFont="1" applyBorder="1" applyAlignment="1">
      <alignment horizontal="left" wrapText="1"/>
    </xf>
    <xf numFmtId="0" fontId="64" fillId="0" borderId="0" xfId="0" applyFont="1"/>
    <xf numFmtId="0" fontId="64" fillId="0" borderId="0" xfId="0" applyFont="1" applyAlignment="1">
      <alignment horizontal="center"/>
    </xf>
    <xf numFmtId="0" fontId="65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65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33" fillId="4" borderId="38" xfId="0" applyFont="1" applyFill="1" applyBorder="1" applyAlignment="1">
      <alignment horizontal="center"/>
    </xf>
    <xf numFmtId="0" fontId="59" fillId="4" borderId="38" xfId="0" applyFont="1" applyFill="1" applyBorder="1" applyAlignment="1">
      <alignment horizontal="center" vertical="center"/>
    </xf>
    <xf numFmtId="167" fontId="0" fillId="0" borderId="26" xfId="0" applyNumberFormat="1" applyFont="1" applyBorder="1"/>
    <xf numFmtId="0" fontId="64" fillId="0" borderId="28" xfId="0" applyFont="1" applyBorder="1" applyAlignment="1">
      <alignment horizontal="center" vertical="center" wrapText="1"/>
    </xf>
    <xf numFmtId="0" fontId="65" fillId="0" borderId="0" xfId="0" applyFont="1" applyBorder="1" applyAlignment="1">
      <alignment horizontal="center" vertical="center" wrapText="1"/>
    </xf>
    <xf numFmtId="0" fontId="60" fillId="0" borderId="38" xfId="0" applyFont="1" applyBorder="1" applyAlignment="1">
      <alignment horizontal="center" vertical="center" wrapText="1"/>
    </xf>
    <xf numFmtId="0" fontId="60" fillId="3" borderId="0" xfId="0" applyFont="1" applyFill="1"/>
    <xf numFmtId="0" fontId="60" fillId="0" borderId="0" xfId="0" applyFont="1" applyAlignment="1">
      <alignment wrapText="1"/>
    </xf>
    <xf numFmtId="0" fontId="60" fillId="0" borderId="0" xfId="0" applyFont="1" applyAlignment="1">
      <alignment horizontal="center" wrapText="1"/>
    </xf>
    <xf numFmtId="0" fontId="60" fillId="0" borderId="0" xfId="0" applyFont="1" applyAlignment="1">
      <alignment vertical="center" wrapText="1"/>
    </xf>
    <xf numFmtId="0" fontId="61" fillId="0" borderId="0" xfId="0" applyFont="1" applyAlignment="1">
      <alignment horizontal="center" vertical="center" wrapText="1"/>
    </xf>
    <xf numFmtId="0" fontId="36" fillId="0" borderId="28" xfId="0" applyFont="1" applyBorder="1" applyAlignment="1">
      <alignment vertical="center" wrapText="1"/>
    </xf>
    <xf numFmtId="166" fontId="66" fillId="3" borderId="28" xfId="0" applyNumberFormat="1" applyFont="1" applyFill="1" applyBorder="1" applyAlignment="1">
      <alignment horizontal="center"/>
    </xf>
    <xf numFmtId="0" fontId="66" fillId="3" borderId="28" xfId="0" applyFont="1" applyFill="1" applyBorder="1" applyAlignment="1">
      <alignment wrapText="1"/>
    </xf>
    <xf numFmtId="0" fontId="66" fillId="3" borderId="28" xfId="0" applyNumberFormat="1" applyFont="1" applyFill="1" applyBorder="1" applyAlignment="1">
      <alignment horizontal="center"/>
    </xf>
    <xf numFmtId="0" fontId="66" fillId="3" borderId="28" xfId="0" applyFont="1" applyFill="1" applyBorder="1" applyAlignment="1">
      <alignment horizontal="center"/>
    </xf>
    <xf numFmtId="166" fontId="36" fillId="3" borderId="28" xfId="4" applyNumberFormat="1" applyFont="1" applyFill="1" applyBorder="1" applyAlignment="1">
      <alignment horizontal="center"/>
    </xf>
    <xf numFmtId="0" fontId="36" fillId="3" borderId="28" xfId="4" applyFont="1" applyFill="1" applyBorder="1" applyAlignment="1">
      <alignment wrapText="1"/>
    </xf>
    <xf numFmtId="0" fontId="36" fillId="4" borderId="38" xfId="0" applyFont="1" applyFill="1" applyBorder="1" applyAlignment="1">
      <alignment horizontal="center"/>
    </xf>
    <xf numFmtId="0" fontId="67" fillId="4" borderId="38" xfId="0" applyFont="1" applyFill="1" applyBorder="1" applyAlignment="1">
      <alignment horizontal="center" vertical="center"/>
    </xf>
    <xf numFmtId="0" fontId="60" fillId="0" borderId="0" xfId="0" applyFont="1" applyAlignment="1">
      <alignment horizontal="left" vertical="center" wrapText="1"/>
    </xf>
    <xf numFmtId="0" fontId="61" fillId="0" borderId="0" xfId="0" applyFont="1" applyAlignment="1">
      <alignment horizontal="left" vertical="center" wrapText="1"/>
    </xf>
    <xf numFmtId="0" fontId="36" fillId="0" borderId="28" xfId="0" applyFont="1" applyBorder="1" applyAlignment="1">
      <alignment horizontal="left" vertical="center" wrapText="1"/>
    </xf>
    <xf numFmtId="166" fontId="36" fillId="3" borderId="68" xfId="4" applyNumberFormat="1" applyFont="1" applyFill="1" applyBorder="1" applyAlignment="1">
      <alignment horizontal="center"/>
    </xf>
    <xf numFmtId="0" fontId="66" fillId="3" borderId="68" xfId="0" applyNumberFormat="1" applyFont="1" applyFill="1" applyBorder="1" applyAlignment="1">
      <alignment horizontal="center"/>
    </xf>
    <xf numFmtId="0" fontId="66" fillId="3" borderId="68" xfId="0" applyFont="1" applyFill="1" applyBorder="1" applyAlignment="1">
      <alignment horizontal="center"/>
    </xf>
    <xf numFmtId="0" fontId="60" fillId="0" borderId="0" xfId="0" applyFont="1" applyAlignment="1">
      <alignment horizontal="center" vertical="center"/>
    </xf>
    <xf numFmtId="0" fontId="49" fillId="0" borderId="28" xfId="0" applyFont="1" applyFill="1" applyBorder="1" applyAlignment="1">
      <alignment horizontal="center" vertical="center"/>
    </xf>
    <xf numFmtId="0" fontId="67" fillId="0" borderId="28" xfId="0" applyFont="1" applyBorder="1" applyAlignment="1">
      <alignment horizontal="center" vertical="center"/>
    </xf>
    <xf numFmtId="0" fontId="49" fillId="0" borderId="38" xfId="0" applyFont="1" applyFill="1" applyBorder="1" applyAlignment="1">
      <alignment horizontal="center" vertical="center"/>
    </xf>
    <xf numFmtId="0" fontId="67" fillId="0" borderId="38" xfId="0" applyFont="1" applyBorder="1" applyAlignment="1">
      <alignment horizontal="center" vertical="center"/>
    </xf>
    <xf numFmtId="0" fontId="36" fillId="0" borderId="28" xfId="0" applyFont="1" applyBorder="1" applyAlignment="1">
      <alignment horizontal="left" vertical="center"/>
    </xf>
    <xf numFmtId="0" fontId="66" fillId="3" borderId="28" xfId="0" applyFont="1" applyFill="1" applyBorder="1"/>
    <xf numFmtId="0" fontId="36" fillId="3" borderId="28" xfId="4" applyFont="1" applyFill="1" applyBorder="1"/>
    <xf numFmtId="0" fontId="66" fillId="3" borderId="28" xfId="0" applyNumberFormat="1" applyFont="1" applyFill="1" applyBorder="1"/>
    <xf numFmtId="0" fontId="68" fillId="0" borderId="28" xfId="0" applyFont="1" applyFill="1" applyBorder="1" applyAlignment="1">
      <alignment horizontal="center" vertical="center"/>
    </xf>
    <xf numFmtId="0" fontId="68" fillId="0" borderId="28" xfId="0" applyFont="1" applyFill="1" applyBorder="1" applyAlignment="1">
      <alignment horizontal="left" vertical="center"/>
    </xf>
    <xf numFmtId="0" fontId="69" fillId="0" borderId="28" xfId="7" applyFont="1" applyBorder="1"/>
    <xf numFmtId="0" fontId="69" fillId="0" borderId="28" xfId="7" applyFont="1" applyBorder="1" applyAlignment="1">
      <alignment wrapText="1"/>
    </xf>
    <xf numFmtId="0" fontId="64" fillId="0" borderId="38" xfId="0" applyFont="1" applyFill="1" applyBorder="1" applyAlignment="1">
      <alignment horizontal="left"/>
    </xf>
    <xf numFmtId="0" fontId="64" fillId="0" borderId="28" xfId="0" applyFont="1" applyFill="1" applyBorder="1" applyAlignment="1">
      <alignment horizontal="left"/>
    </xf>
    <xf numFmtId="0" fontId="62" fillId="0" borderId="28" xfId="7" applyFont="1" applyBorder="1" applyAlignment="1">
      <alignment horizontal="left" wrapText="1"/>
    </xf>
    <xf numFmtId="0" fontId="62" fillId="0" borderId="28" xfId="7" applyFont="1" applyBorder="1" applyAlignment="1">
      <alignment horizontal="center"/>
    </xf>
    <xf numFmtId="0" fontId="60" fillId="4" borderId="28" xfId="0" applyFont="1" applyFill="1" applyBorder="1" applyAlignment="1">
      <alignment horizontal="center"/>
    </xf>
    <xf numFmtId="0" fontId="70" fillId="0" borderId="29" xfId="0" applyFont="1" applyFill="1" applyBorder="1" applyAlignment="1">
      <alignment horizontal="center" vertical="center" wrapText="1"/>
    </xf>
    <xf numFmtId="0" fontId="70" fillId="0" borderId="29" xfId="0" applyFont="1" applyFill="1" applyBorder="1" applyAlignment="1">
      <alignment horizontal="left" vertical="center" wrapText="1"/>
    </xf>
    <xf numFmtId="0" fontId="62" fillId="0" borderId="53" xfId="7" applyFont="1" applyBorder="1" applyAlignment="1">
      <alignment horizontal="left" wrapText="1"/>
    </xf>
    <xf numFmtId="0" fontId="60" fillId="0" borderId="28" xfId="0" applyFont="1" applyFill="1" applyBorder="1" applyAlignment="1">
      <alignment horizontal="left"/>
    </xf>
    <xf numFmtId="0" fontId="49" fillId="5" borderId="28" xfId="0" applyFont="1" applyFill="1" applyBorder="1" applyAlignment="1">
      <alignment wrapText="1"/>
    </xf>
    <xf numFmtId="167" fontId="66" fillId="3" borderId="29" xfId="0" applyNumberFormat="1" applyFont="1" applyFill="1" applyBorder="1" applyAlignment="1">
      <alignment horizontal="center" vertical="center"/>
    </xf>
    <xf numFmtId="166" fontId="66" fillId="3" borderId="29" xfId="0" applyNumberFormat="1" applyFont="1" applyFill="1" applyBorder="1" applyAlignment="1">
      <alignment horizontal="center" vertical="center"/>
    </xf>
    <xf numFmtId="0" fontId="66" fillId="3" borderId="29" xfId="0" applyFont="1" applyFill="1" applyBorder="1" applyAlignment="1">
      <alignment vertical="center" wrapText="1"/>
    </xf>
    <xf numFmtId="0" fontId="49" fillId="0" borderId="28" xfId="0" applyFont="1" applyBorder="1" applyAlignment="1">
      <alignment wrapText="1"/>
    </xf>
    <xf numFmtId="3" fontId="49" fillId="0" borderId="28" xfId="0" applyNumberFormat="1" applyFont="1" applyBorder="1" applyAlignment="1">
      <alignment horizontal="center" vertical="center"/>
    </xf>
    <xf numFmtId="0" fontId="62" fillId="0" borderId="29" xfId="7" applyFont="1" applyBorder="1" applyAlignment="1">
      <alignment horizontal="center"/>
    </xf>
    <xf numFmtId="0" fontId="62" fillId="3" borderId="28" xfId="4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71" fillId="3" borderId="0" xfId="0" applyFont="1" applyFill="1" applyAlignment="1">
      <alignment vertical="center"/>
    </xf>
    <xf numFmtId="0" fontId="63" fillId="3" borderId="13" xfId="0" applyFont="1" applyFill="1" applyBorder="1" applyAlignment="1">
      <alignment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52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7" fillId="3" borderId="19" xfId="0" applyFont="1" applyFill="1" applyBorder="1" applyAlignment="1">
      <alignment vertical="center"/>
    </xf>
    <xf numFmtId="0" fontId="17" fillId="3" borderId="30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63" fillId="3" borderId="14" xfId="0" applyFont="1" applyFill="1" applyBorder="1" applyAlignment="1">
      <alignment horizontal="center" vertical="center"/>
    </xf>
    <xf numFmtId="0" fontId="63" fillId="3" borderId="15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2" fillId="3" borderId="0" xfId="0" applyFont="1" applyFill="1"/>
    <xf numFmtId="0" fontId="24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vertical="center"/>
    </xf>
    <xf numFmtId="0" fontId="24" fillId="0" borderId="8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3" borderId="64" xfId="0" applyFont="1" applyFill="1" applyBorder="1" applyAlignment="1">
      <alignment vertical="center"/>
    </xf>
    <xf numFmtId="3" fontId="41" fillId="3" borderId="35" xfId="0" applyNumberFormat="1" applyFont="1" applyFill="1" applyBorder="1" applyAlignment="1">
      <alignment horizontal="center" vertical="center"/>
    </xf>
    <xf numFmtId="0" fontId="28" fillId="3" borderId="24" xfId="0" applyFont="1" applyFill="1" applyBorder="1" applyAlignment="1">
      <alignment horizontal="center" vertical="center"/>
    </xf>
    <xf numFmtId="0" fontId="28" fillId="3" borderId="64" xfId="0" applyFont="1" applyFill="1" applyBorder="1" applyAlignment="1">
      <alignment horizontal="center" vertical="center"/>
    </xf>
    <xf numFmtId="0" fontId="28" fillId="3" borderId="52" xfId="0" applyFont="1" applyFill="1" applyBorder="1" applyAlignment="1">
      <alignment horizontal="center" vertical="center"/>
    </xf>
    <xf numFmtId="0" fontId="28" fillId="3" borderId="16" xfId="0" applyFont="1" applyFill="1" applyBorder="1" applyAlignment="1">
      <alignment horizontal="center" vertical="center"/>
    </xf>
    <xf numFmtId="0" fontId="28" fillId="3" borderId="47" xfId="0" applyFont="1" applyFill="1" applyBorder="1" applyAlignment="1">
      <alignment horizontal="center" vertical="center"/>
    </xf>
    <xf numFmtId="0" fontId="28" fillId="3" borderId="35" xfId="0" applyFont="1" applyFill="1" applyBorder="1" applyAlignment="1">
      <alignment horizontal="center" vertical="center"/>
    </xf>
    <xf numFmtId="3" fontId="41" fillId="3" borderId="28" xfId="0" applyNumberFormat="1" applyFont="1" applyFill="1" applyBorder="1" applyAlignment="1">
      <alignment horizontal="center" vertical="center"/>
    </xf>
    <xf numFmtId="3" fontId="41" fillId="3" borderId="68" xfId="0" applyNumberFormat="1" applyFont="1" applyFill="1" applyBorder="1" applyAlignment="1">
      <alignment horizontal="center" vertical="center"/>
    </xf>
    <xf numFmtId="3" fontId="41" fillId="3" borderId="47" xfId="0" applyNumberFormat="1" applyFont="1" applyFill="1" applyBorder="1" applyAlignment="1">
      <alignment horizontal="center" vertical="center"/>
    </xf>
    <xf numFmtId="0" fontId="24" fillId="3" borderId="76" xfId="0" applyFont="1" applyFill="1" applyBorder="1" applyAlignment="1">
      <alignment vertical="center"/>
    </xf>
    <xf numFmtId="0" fontId="28" fillId="3" borderId="41" xfId="0" applyFont="1" applyFill="1" applyBorder="1" applyAlignment="1">
      <alignment horizontal="center" vertical="center"/>
    </xf>
    <xf numFmtId="0" fontId="28" fillId="3" borderId="76" xfId="0" applyFont="1" applyFill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42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3" fontId="41" fillId="3" borderId="38" xfId="0" applyNumberFormat="1" applyFont="1" applyFill="1" applyBorder="1" applyAlignment="1">
      <alignment horizontal="center" vertical="center"/>
    </xf>
    <xf numFmtId="3" fontId="28" fillId="3" borderId="68" xfId="0" applyNumberFormat="1" applyFont="1" applyFill="1" applyBorder="1" applyAlignment="1">
      <alignment horizontal="center" vertical="center"/>
    </xf>
    <xf numFmtId="3" fontId="41" fillId="3" borderId="16" xfId="0" applyNumberFormat="1" applyFont="1" applyFill="1" applyBorder="1" applyAlignment="1">
      <alignment horizontal="center" vertical="center"/>
    </xf>
    <xf numFmtId="0" fontId="24" fillId="3" borderId="0" xfId="0" applyFont="1" applyFill="1"/>
    <xf numFmtId="0" fontId="24" fillId="3" borderId="7" xfId="0" applyFont="1" applyFill="1" applyBorder="1" applyAlignment="1">
      <alignment horizontal="center" vertical="center"/>
    </xf>
    <xf numFmtId="3" fontId="23" fillId="3" borderId="13" xfId="0" applyNumberFormat="1" applyFont="1" applyFill="1" applyBorder="1" applyAlignment="1">
      <alignment horizontal="center" vertical="center"/>
    </xf>
    <xf numFmtId="3" fontId="23" fillId="3" borderId="16" xfId="0" applyNumberFormat="1" applyFont="1" applyFill="1" applyBorder="1" applyAlignment="1">
      <alignment horizontal="center" vertical="center"/>
    </xf>
    <xf numFmtId="3" fontId="23" fillId="3" borderId="15" xfId="0" applyNumberFormat="1" applyFont="1" applyFill="1" applyBorder="1" applyAlignment="1">
      <alignment horizontal="center" vertical="center"/>
    </xf>
    <xf numFmtId="3" fontId="25" fillId="3" borderId="14" xfId="0" applyNumberFormat="1" applyFont="1" applyFill="1" applyBorder="1" applyAlignment="1">
      <alignment horizontal="center" vertical="center"/>
    </xf>
    <xf numFmtId="3" fontId="23" fillId="3" borderId="14" xfId="0" applyNumberFormat="1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3" fontId="24" fillId="3" borderId="16" xfId="0" applyNumberFormat="1" applyFont="1" applyFill="1" applyBorder="1" applyAlignment="1">
      <alignment horizontal="center" vertical="center"/>
    </xf>
    <xf numFmtId="3" fontId="23" fillId="3" borderId="17" xfId="0" applyNumberFormat="1" applyFont="1" applyFill="1" applyBorder="1" applyAlignment="1">
      <alignment horizontal="center" vertical="center"/>
    </xf>
    <xf numFmtId="3" fontId="23" fillId="3" borderId="41" xfId="0" applyNumberFormat="1" applyFont="1" applyFill="1" applyBorder="1" applyAlignment="1">
      <alignment horizontal="center" vertical="center"/>
    </xf>
    <xf numFmtId="3" fontId="23" fillId="3" borderId="62" xfId="0" applyNumberFormat="1" applyFont="1" applyFill="1" applyBorder="1" applyAlignment="1">
      <alignment horizontal="center" vertical="center"/>
    </xf>
    <xf numFmtId="3" fontId="25" fillId="3" borderId="19" xfId="0" applyNumberFormat="1" applyFont="1" applyFill="1" applyBorder="1" applyAlignment="1">
      <alignment horizontal="center" vertical="center"/>
    </xf>
    <xf numFmtId="3" fontId="23" fillId="3" borderId="42" xfId="0" applyNumberFormat="1" applyFont="1" applyFill="1" applyBorder="1" applyAlignment="1">
      <alignment horizontal="center" vertical="center"/>
    </xf>
    <xf numFmtId="3" fontId="23" fillId="3" borderId="20" xfId="0" applyNumberFormat="1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vertical="center"/>
    </xf>
    <xf numFmtId="0" fontId="43" fillId="0" borderId="0" xfId="0" applyFont="1"/>
    <xf numFmtId="0" fontId="43" fillId="3" borderId="0" xfId="0" applyFont="1" applyFill="1"/>
    <xf numFmtId="3" fontId="0" fillId="3" borderId="0" xfId="0" applyNumberFormat="1" applyFill="1" applyAlignment="1">
      <alignment vertical="center"/>
    </xf>
    <xf numFmtId="3" fontId="0" fillId="0" borderId="0" xfId="0" applyNumberFormat="1" applyAlignment="1">
      <alignment vertical="center"/>
    </xf>
    <xf numFmtId="0" fontId="24" fillId="0" borderId="21" xfId="0" applyFont="1" applyBorder="1" applyAlignment="1">
      <alignment vertical="center"/>
    </xf>
    <xf numFmtId="0" fontId="24" fillId="0" borderId="7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53" xfId="0" applyFont="1" applyBorder="1" applyAlignment="1">
      <alignment horizontal="center" vertical="center"/>
    </xf>
    <xf numFmtId="3" fontId="23" fillId="3" borderId="4" xfId="0" applyNumberFormat="1" applyFont="1" applyFill="1" applyBorder="1" applyAlignment="1">
      <alignment horizontal="center" vertical="center"/>
    </xf>
    <xf numFmtId="3" fontId="23" fillId="3" borderId="6" xfId="0" applyNumberFormat="1" applyFont="1" applyFill="1" applyBorder="1" applyAlignment="1">
      <alignment horizontal="center" vertical="center"/>
    </xf>
    <xf numFmtId="3" fontId="25" fillId="3" borderId="4" xfId="0" applyNumberFormat="1" applyFont="1" applyFill="1" applyBorder="1" applyAlignment="1">
      <alignment horizontal="center" vertical="center"/>
    </xf>
    <xf numFmtId="3" fontId="23" fillId="3" borderId="23" xfId="0" applyNumberFormat="1" applyFont="1" applyFill="1" applyBorder="1" applyAlignment="1">
      <alignment horizontal="center" vertical="center"/>
    </xf>
    <xf numFmtId="165" fontId="23" fillId="3" borderId="19" xfId="1" applyNumberFormat="1" applyFont="1" applyFill="1" applyBorder="1" applyAlignment="1">
      <alignment horizontal="left" vertical="center"/>
    </xf>
    <xf numFmtId="165" fontId="23" fillId="3" borderId="30" xfId="1" applyNumberFormat="1" applyFont="1" applyFill="1" applyBorder="1" applyAlignment="1">
      <alignment horizontal="left" vertical="center"/>
    </xf>
    <xf numFmtId="0" fontId="24" fillId="0" borderId="62" xfId="0" applyFont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3" fontId="73" fillId="3" borderId="13" xfId="0" applyNumberFormat="1" applyFont="1" applyFill="1" applyBorder="1" applyAlignment="1">
      <alignment horizontal="center" vertical="center"/>
    </xf>
    <xf numFmtId="3" fontId="73" fillId="3" borderId="15" xfId="0" applyNumberFormat="1" applyFont="1" applyFill="1" applyBorder="1" applyAlignment="1">
      <alignment horizontal="center" vertical="center"/>
    </xf>
    <xf numFmtId="3" fontId="24" fillId="3" borderId="5" xfId="0" applyNumberFormat="1" applyFont="1" applyFill="1" applyBorder="1" applyAlignment="1">
      <alignment horizontal="center" vertical="center"/>
    </xf>
    <xf numFmtId="3" fontId="24" fillId="3" borderId="23" xfId="0" applyNumberFormat="1" applyFont="1" applyFill="1" applyBorder="1" applyAlignment="1">
      <alignment horizontal="center" vertical="center"/>
    </xf>
    <xf numFmtId="3" fontId="44" fillId="3" borderId="3" xfId="0" applyNumberFormat="1" applyFont="1" applyFill="1" applyBorder="1" applyAlignment="1">
      <alignment horizontal="center" vertical="center"/>
    </xf>
    <xf numFmtId="3" fontId="44" fillId="3" borderId="75" xfId="0" applyNumberFormat="1" applyFont="1" applyFill="1" applyBorder="1" applyAlignment="1">
      <alignment horizontal="center" vertical="center"/>
    </xf>
    <xf numFmtId="3" fontId="24" fillId="3" borderId="14" xfId="0" applyNumberFormat="1" applyFont="1" applyFill="1" applyBorder="1" applyAlignment="1">
      <alignment horizontal="center" vertical="center"/>
    </xf>
    <xf numFmtId="3" fontId="24" fillId="3" borderId="55" xfId="0" applyNumberFormat="1" applyFont="1" applyFill="1" applyBorder="1" applyAlignment="1">
      <alignment horizontal="center" vertical="center"/>
    </xf>
    <xf numFmtId="3" fontId="24" fillId="3" borderId="41" xfId="0" applyNumberFormat="1" applyFont="1" applyFill="1" applyBorder="1" applyAlignment="1">
      <alignment horizontal="center" vertical="center"/>
    </xf>
    <xf numFmtId="3" fontId="47" fillId="0" borderId="49" xfId="0" applyNumberFormat="1" applyFont="1" applyBorder="1" applyAlignment="1">
      <alignment horizontal="center" vertical="center"/>
    </xf>
    <xf numFmtId="3" fontId="47" fillId="3" borderId="49" xfId="0" applyNumberFormat="1" applyFont="1" applyFill="1" applyBorder="1" applyAlignment="1">
      <alignment horizontal="center" vertical="center"/>
    </xf>
    <xf numFmtId="0" fontId="41" fillId="0" borderId="0" xfId="0" applyFont="1" applyBorder="1"/>
    <xf numFmtId="3" fontId="24" fillId="3" borderId="6" xfId="0" applyNumberFormat="1" applyFont="1" applyFill="1" applyBorder="1" applyAlignment="1">
      <alignment horizontal="center" vertical="center"/>
    </xf>
    <xf numFmtId="3" fontId="24" fillId="3" borderId="15" xfId="0" applyNumberFormat="1" applyFont="1" applyFill="1" applyBorder="1" applyAlignment="1">
      <alignment horizontal="center" vertical="center"/>
    </xf>
    <xf numFmtId="3" fontId="44" fillId="3" borderId="73" xfId="0" applyNumberFormat="1" applyFont="1" applyFill="1" applyBorder="1" applyAlignment="1">
      <alignment horizontal="center" vertical="center"/>
    </xf>
    <xf numFmtId="3" fontId="44" fillId="3" borderId="38" xfId="0" applyNumberFormat="1" applyFont="1" applyFill="1" applyBorder="1" applyAlignment="1">
      <alignment horizontal="center" vertical="center"/>
    </xf>
    <xf numFmtId="3" fontId="24" fillId="3" borderId="11" xfId="0" applyNumberFormat="1" applyFont="1" applyFill="1" applyBorder="1" applyAlignment="1">
      <alignment horizontal="center" vertical="center"/>
    </xf>
    <xf numFmtId="3" fontId="24" fillId="3" borderId="35" xfId="0" applyNumberFormat="1" applyFont="1" applyFill="1" applyBorder="1" applyAlignment="1">
      <alignment horizontal="center" vertical="center"/>
    </xf>
    <xf numFmtId="3" fontId="24" fillId="3" borderId="62" xfId="0" applyNumberFormat="1" applyFont="1" applyFill="1" applyBorder="1" applyAlignment="1">
      <alignment horizontal="center" vertical="center"/>
    </xf>
    <xf numFmtId="3" fontId="24" fillId="3" borderId="53" xfId="0" applyNumberFormat="1" applyFont="1" applyFill="1" applyBorder="1" applyAlignment="1">
      <alignment horizontal="center" vertical="center"/>
    </xf>
    <xf numFmtId="0" fontId="24" fillId="3" borderId="63" xfId="0" applyFont="1" applyFill="1" applyBorder="1" applyAlignment="1">
      <alignment horizontal="center" vertical="center"/>
    </xf>
    <xf numFmtId="3" fontId="24" fillId="3" borderId="13" xfId="0" applyNumberFormat="1" applyFont="1" applyFill="1" applyBorder="1" applyAlignment="1">
      <alignment horizontal="center" vertical="center"/>
    </xf>
    <xf numFmtId="165" fontId="44" fillId="3" borderId="3" xfId="1" applyNumberFormat="1" applyFont="1" applyFill="1" applyBorder="1" applyAlignment="1">
      <alignment horizontal="center" vertical="center"/>
    </xf>
    <xf numFmtId="0" fontId="29" fillId="3" borderId="49" xfId="0" applyFont="1" applyFill="1" applyBorder="1" applyAlignment="1">
      <alignment vertical="center"/>
    </xf>
    <xf numFmtId="3" fontId="44" fillId="3" borderId="19" xfId="0" applyNumberFormat="1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vertical="center"/>
    </xf>
    <xf numFmtId="3" fontId="44" fillId="3" borderId="16" xfId="0" applyNumberFormat="1" applyFont="1" applyFill="1" applyBorder="1" applyAlignment="1">
      <alignment horizontal="center" vertical="center"/>
    </xf>
    <xf numFmtId="0" fontId="44" fillId="3" borderId="24" xfId="0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44" fillId="3" borderId="6" xfId="0" applyFont="1" applyFill="1" applyBorder="1" applyAlignment="1">
      <alignment horizontal="center" vertical="center"/>
    </xf>
    <xf numFmtId="3" fontId="24" fillId="3" borderId="61" xfId="0" applyNumberFormat="1" applyFont="1" applyFill="1" applyBorder="1" applyAlignment="1">
      <alignment horizontal="center" vertical="center"/>
    </xf>
    <xf numFmtId="3" fontId="24" fillId="3" borderId="58" xfId="0" applyNumberFormat="1" applyFont="1" applyFill="1" applyBorder="1" applyAlignment="1">
      <alignment horizontal="center" vertical="center"/>
    </xf>
    <xf numFmtId="3" fontId="74" fillId="3" borderId="16" xfId="0" applyNumberFormat="1" applyFont="1" applyFill="1" applyBorder="1" applyAlignment="1">
      <alignment horizontal="center" vertical="center"/>
    </xf>
    <xf numFmtId="3" fontId="74" fillId="3" borderId="15" xfId="0" applyNumberFormat="1" applyFont="1" applyFill="1" applyBorder="1" applyAlignment="1">
      <alignment horizontal="center" vertical="center"/>
    </xf>
    <xf numFmtId="3" fontId="44" fillId="3" borderId="35" xfId="0" applyNumberFormat="1" applyFont="1" applyFill="1" applyBorder="1" applyAlignment="1">
      <alignment horizontal="center" vertical="center"/>
    </xf>
    <xf numFmtId="3" fontId="24" fillId="3" borderId="8" xfId="0" applyNumberFormat="1" applyFont="1" applyFill="1" applyBorder="1" applyAlignment="1">
      <alignment horizontal="center" vertical="center"/>
    </xf>
    <xf numFmtId="3" fontId="24" fillId="3" borderId="9" xfId="0" applyNumberFormat="1" applyFont="1" applyFill="1" applyBorder="1" applyAlignment="1">
      <alignment horizontal="center" vertical="center"/>
    </xf>
    <xf numFmtId="3" fontId="44" fillId="0" borderId="70" xfId="0" applyNumberFormat="1" applyFont="1" applyBorder="1" applyAlignment="1">
      <alignment horizontal="center" vertical="center"/>
    </xf>
    <xf numFmtId="165" fontId="24" fillId="0" borderId="50" xfId="1" applyNumberFormat="1" applyFont="1" applyBorder="1" applyAlignment="1">
      <alignment horizontal="center" vertical="center"/>
    </xf>
    <xf numFmtId="0" fontId="33" fillId="3" borderId="0" xfId="0" applyFont="1" applyFill="1" applyBorder="1" applyAlignment="1">
      <alignment vertical="center"/>
    </xf>
    <xf numFmtId="3" fontId="42" fillId="0" borderId="0" xfId="0" applyNumberFormat="1" applyFont="1"/>
    <xf numFmtId="0" fontId="40" fillId="0" borderId="0" xfId="0" applyFont="1"/>
    <xf numFmtId="3" fontId="24" fillId="3" borderId="60" xfId="0" applyNumberFormat="1" applyFont="1" applyFill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/>
    </xf>
    <xf numFmtId="0" fontId="24" fillId="3" borderId="8" xfId="4" applyFont="1" applyFill="1" applyBorder="1" applyAlignment="1">
      <alignment horizontal="center" vertical="center"/>
    </xf>
    <xf numFmtId="0" fontId="24" fillId="3" borderId="36" xfId="4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/>
    </xf>
    <xf numFmtId="0" fontId="24" fillId="3" borderId="14" xfId="0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/>
    </xf>
    <xf numFmtId="0" fontId="24" fillId="3" borderId="13" xfId="0" applyFont="1" applyFill="1" applyBorder="1" applyAlignment="1">
      <alignment horizontal="center" vertical="center"/>
    </xf>
    <xf numFmtId="0" fontId="29" fillId="0" borderId="45" xfId="0" applyFont="1" applyBorder="1" applyAlignment="1">
      <alignment vertical="center"/>
    </xf>
    <xf numFmtId="0" fontId="29" fillId="0" borderId="30" xfId="0" applyFont="1" applyBorder="1" applyAlignment="1">
      <alignment horizontal="center" vertical="center"/>
    </xf>
    <xf numFmtId="0" fontId="24" fillId="3" borderId="52" xfId="0" applyFont="1" applyFill="1" applyBorder="1" applyAlignment="1">
      <alignment horizontal="center" vertical="center"/>
    </xf>
    <xf numFmtId="0" fontId="24" fillId="3" borderId="15" xfId="0" applyFont="1" applyFill="1" applyBorder="1" applyAlignment="1">
      <alignment horizontal="center" vertical="center"/>
    </xf>
    <xf numFmtId="0" fontId="24" fillId="3" borderId="35" xfId="0" applyFont="1" applyFill="1" applyBorder="1" applyAlignment="1">
      <alignment horizontal="center" vertical="center"/>
    </xf>
    <xf numFmtId="0" fontId="24" fillId="3" borderId="66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25" xfId="0" applyFont="1" applyBorder="1" applyAlignment="1">
      <alignment vertical="center"/>
    </xf>
    <xf numFmtId="0" fontId="28" fillId="3" borderId="8" xfId="4" applyFont="1" applyFill="1" applyBorder="1" applyAlignment="1">
      <alignment horizontal="center" vertical="center"/>
    </xf>
    <xf numFmtId="0" fontId="28" fillId="3" borderId="36" xfId="4" applyFont="1" applyFill="1" applyBorder="1" applyAlignment="1">
      <alignment horizontal="center" vertical="center"/>
    </xf>
    <xf numFmtId="0" fontId="28" fillId="3" borderId="28" xfId="4" applyFont="1" applyFill="1" applyBorder="1" applyAlignment="1">
      <alignment horizontal="center" vertical="center"/>
    </xf>
    <xf numFmtId="0" fontId="24" fillId="3" borderId="34" xfId="0" applyFont="1" applyFill="1" applyBorder="1" applyAlignment="1">
      <alignment horizontal="center" vertical="center"/>
    </xf>
    <xf numFmtId="0" fontId="24" fillId="3" borderId="60" xfId="0" applyFont="1" applyFill="1" applyBorder="1" applyAlignment="1">
      <alignment horizontal="center" vertical="center"/>
    </xf>
    <xf numFmtId="0" fontId="24" fillId="3" borderId="51" xfId="0" applyFont="1" applyFill="1" applyBorder="1" applyAlignment="1">
      <alignment horizontal="center" vertical="center"/>
    </xf>
    <xf numFmtId="0" fontId="74" fillId="3" borderId="15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vertical="center"/>
    </xf>
    <xf numFmtId="0" fontId="24" fillId="3" borderId="74" xfId="0" applyFont="1" applyFill="1" applyBorder="1" applyAlignment="1">
      <alignment horizontal="center" vertical="center"/>
    </xf>
    <xf numFmtId="0" fontId="24" fillId="3" borderId="79" xfId="0" applyFont="1" applyFill="1" applyBorder="1" applyAlignment="1">
      <alignment horizontal="center" vertical="center"/>
    </xf>
    <xf numFmtId="0" fontId="24" fillId="3" borderId="77" xfId="0" applyFont="1" applyFill="1" applyBorder="1" applyAlignment="1">
      <alignment horizontal="center" vertical="center"/>
    </xf>
    <xf numFmtId="0" fontId="74" fillId="3" borderId="78" xfId="0" applyFont="1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/>
    </xf>
    <xf numFmtId="0" fontId="28" fillId="0" borderId="67" xfId="0" applyFont="1" applyBorder="1" applyAlignment="1">
      <alignment horizontal="center" vertical="center"/>
    </xf>
    <xf numFmtId="0" fontId="28" fillId="3" borderId="29" xfId="4" applyFont="1" applyFill="1" applyBorder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24" fillId="3" borderId="57" xfId="0" applyFont="1" applyFill="1" applyBorder="1" applyAlignment="1">
      <alignment horizontal="center" vertical="center"/>
    </xf>
    <xf numFmtId="0" fontId="24" fillId="3" borderId="78" xfId="0" applyFont="1" applyFill="1" applyBorder="1" applyAlignment="1">
      <alignment horizontal="center" vertical="center"/>
    </xf>
    <xf numFmtId="0" fontId="24" fillId="3" borderId="72" xfId="0" applyFont="1" applyFill="1" applyBorder="1" applyAlignment="1">
      <alignment horizontal="center" vertical="center"/>
    </xf>
    <xf numFmtId="0" fontId="29" fillId="3" borderId="49" xfId="0" applyFont="1" applyFill="1" applyBorder="1" applyAlignment="1">
      <alignment horizontal="center" vertical="center"/>
    </xf>
    <xf numFmtId="0" fontId="24" fillId="3" borderId="28" xfId="4" applyFont="1" applyFill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3" borderId="54" xfId="0" applyFont="1" applyFill="1" applyBorder="1" applyAlignment="1">
      <alignment horizontal="center" vertical="center"/>
    </xf>
    <xf numFmtId="0" fontId="24" fillId="3" borderId="75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/>
    </xf>
    <xf numFmtId="0" fontId="24" fillId="3" borderId="18" xfId="0" applyFont="1" applyFill="1" applyBorder="1" applyAlignment="1">
      <alignment horizontal="center" vertical="center"/>
    </xf>
    <xf numFmtId="0" fontId="24" fillId="3" borderId="64" xfId="0" applyFont="1" applyFill="1" applyBorder="1" applyAlignment="1">
      <alignment horizontal="center" vertical="center"/>
    </xf>
    <xf numFmtId="0" fontId="24" fillId="3" borderId="9" xfId="0" applyFont="1" applyFill="1" applyBorder="1" applyAlignment="1">
      <alignment horizontal="center" vertical="center"/>
    </xf>
    <xf numFmtId="0" fontId="24" fillId="3" borderId="76" xfId="0" applyFont="1" applyFill="1" applyBorder="1" applyAlignment="1">
      <alignment horizontal="center" vertical="center"/>
    </xf>
    <xf numFmtId="0" fontId="24" fillId="0" borderId="3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31" xfId="0" applyFont="1" applyBorder="1" applyAlignment="1">
      <alignment vertical="center"/>
    </xf>
    <xf numFmtId="0" fontId="24" fillId="0" borderId="42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29" fillId="0" borderId="50" xfId="0" applyFont="1" applyBorder="1" applyAlignment="1">
      <alignment horizontal="center" vertical="center"/>
    </xf>
    <xf numFmtId="0" fontId="29" fillId="0" borderId="72" xfId="0" applyFont="1" applyBorder="1" applyAlignment="1">
      <alignment horizontal="center" vertical="center"/>
    </xf>
    <xf numFmtId="0" fontId="24" fillId="0" borderId="55" xfId="0" applyFont="1" applyBorder="1" applyAlignment="1">
      <alignment vertical="center"/>
    </xf>
    <xf numFmtId="0" fontId="24" fillId="0" borderId="29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0" fontId="24" fillId="0" borderId="62" xfId="0" applyFont="1" applyBorder="1" applyAlignment="1">
      <alignment vertical="center"/>
    </xf>
    <xf numFmtId="0" fontId="24" fillId="0" borderId="30" xfId="0" applyFont="1" applyBorder="1" applyAlignment="1">
      <alignment horizontal="center" vertical="center"/>
    </xf>
    <xf numFmtId="0" fontId="29" fillId="0" borderId="70" xfId="0" applyFont="1" applyBorder="1" applyAlignment="1">
      <alignment horizontal="center" vertical="center"/>
    </xf>
    <xf numFmtId="0" fontId="24" fillId="0" borderId="0" xfId="0" applyFont="1" applyBorder="1"/>
    <xf numFmtId="0" fontId="24" fillId="3" borderId="55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/>
    </xf>
    <xf numFmtId="0" fontId="24" fillId="3" borderId="62" xfId="0" applyFont="1" applyFill="1" applyBorder="1" applyAlignment="1">
      <alignment horizontal="center" vertical="center"/>
    </xf>
    <xf numFmtId="0" fontId="24" fillId="3" borderId="67" xfId="0" applyFont="1" applyFill="1" applyBorder="1" applyAlignment="1">
      <alignment horizontal="center" vertical="center"/>
    </xf>
    <xf numFmtId="0" fontId="24" fillId="3" borderId="53" xfId="0" applyFont="1" applyFill="1" applyBorder="1" applyAlignment="1">
      <alignment horizontal="center" vertical="center"/>
    </xf>
    <xf numFmtId="0" fontId="24" fillId="3" borderId="0" xfId="0" applyFont="1" applyFill="1" applyBorder="1"/>
    <xf numFmtId="0" fontId="76" fillId="3" borderId="0" xfId="0" applyFont="1" applyFill="1" applyBorder="1"/>
    <xf numFmtId="0" fontId="15" fillId="3" borderId="0" xfId="0" applyFont="1" applyFill="1" applyBorder="1"/>
    <xf numFmtId="0" fontId="15" fillId="0" borderId="0" xfId="0" applyFont="1" applyBorder="1"/>
    <xf numFmtId="0" fontId="21" fillId="3" borderId="0" xfId="0" applyFont="1" applyFill="1" applyBorder="1"/>
    <xf numFmtId="0" fontId="24" fillId="0" borderId="8" xfId="0" applyFont="1" applyBorder="1" applyAlignment="1">
      <alignment vertical="center"/>
    </xf>
    <xf numFmtId="0" fontId="24" fillId="0" borderId="36" xfId="0" applyFont="1" applyBorder="1" applyAlignment="1">
      <alignment vertical="center"/>
    </xf>
    <xf numFmtId="0" fontId="24" fillId="3" borderId="4" xfId="0" applyFont="1" applyFill="1" applyBorder="1" applyAlignment="1">
      <alignment horizontal="center" vertical="center"/>
    </xf>
    <xf numFmtId="0" fontId="24" fillId="3" borderId="40" xfId="0" applyFont="1" applyFill="1" applyBorder="1" applyAlignment="1">
      <alignment horizontal="center" vertical="center"/>
    </xf>
    <xf numFmtId="0" fontId="24" fillId="3" borderId="48" xfId="0" applyFont="1" applyFill="1" applyBorder="1" applyAlignment="1">
      <alignment horizontal="center" vertical="center"/>
    </xf>
    <xf numFmtId="0" fontId="48" fillId="3" borderId="0" xfId="0" applyFont="1" applyFill="1"/>
    <xf numFmtId="2" fontId="48" fillId="0" borderId="0" xfId="0" applyNumberFormat="1" applyFont="1"/>
    <xf numFmtId="1" fontId="48" fillId="0" borderId="0" xfId="0" applyNumberFormat="1" applyFont="1"/>
    <xf numFmtId="0" fontId="76" fillId="3" borderId="0" xfId="0" applyFont="1" applyFill="1"/>
    <xf numFmtId="0" fontId="24" fillId="0" borderId="19" xfId="0" applyFont="1" applyBorder="1" applyAlignment="1">
      <alignment horizontal="center" vertical="center" wrapText="1"/>
    </xf>
    <xf numFmtId="0" fontId="24" fillId="3" borderId="4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74" fillId="3" borderId="47" xfId="0" applyFont="1" applyFill="1" applyBorder="1" applyAlignment="1">
      <alignment horizontal="center" vertical="center"/>
    </xf>
    <xf numFmtId="0" fontId="24" fillId="3" borderId="69" xfId="0" applyFont="1" applyFill="1" applyBorder="1" applyAlignment="1">
      <alignment horizontal="center" vertical="center"/>
    </xf>
    <xf numFmtId="0" fontId="29" fillId="3" borderId="19" xfId="0" applyFont="1" applyFill="1" applyBorder="1" applyAlignment="1">
      <alignment horizontal="center" vertical="center"/>
    </xf>
    <xf numFmtId="0" fontId="24" fillId="3" borderId="0" xfId="0" applyFont="1" applyFill="1" applyAlignment="1">
      <alignment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80" fillId="3" borderId="0" xfId="0" applyFont="1" applyFill="1"/>
    <xf numFmtId="165" fontId="24" fillId="0" borderId="0" xfId="1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3" fontId="16" fillId="0" borderId="0" xfId="0" applyNumberFormat="1" applyFont="1" applyBorder="1" applyAlignment="1">
      <alignment horizontal="center" vertical="center"/>
    </xf>
    <xf numFmtId="0" fontId="24" fillId="3" borderId="23" xfId="0" applyFont="1" applyFill="1" applyBorder="1" applyAlignment="1">
      <alignment horizontal="center" vertical="center"/>
    </xf>
    <xf numFmtId="0" fontId="14" fillId="0" borderId="0" xfId="0" applyFont="1"/>
    <xf numFmtId="0" fontId="15" fillId="3" borderId="0" xfId="0" applyFont="1" applyFill="1" applyBorder="1" applyAlignment="1">
      <alignment vertical="center"/>
    </xf>
    <xf numFmtId="0" fontId="81" fillId="0" borderId="0" xfId="0" applyFont="1"/>
    <xf numFmtId="0" fontId="82" fillId="0" borderId="0" xfId="0" applyFont="1"/>
    <xf numFmtId="0" fontId="14" fillId="0" borderId="0" xfId="3" applyFont="1"/>
    <xf numFmtId="0" fontId="0" fillId="3" borderId="17" xfId="0" applyFill="1" applyBorder="1" applyAlignment="1">
      <alignment vertical="center"/>
    </xf>
    <xf numFmtId="0" fontId="0" fillId="3" borderId="55" xfId="0" applyFill="1" applyBorder="1" applyAlignment="1">
      <alignment horizontal="center" vertical="center"/>
    </xf>
    <xf numFmtId="0" fontId="0" fillId="3" borderId="53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0" fillId="3" borderId="17" xfId="0" applyFont="1" applyFill="1" applyBorder="1" applyAlignment="1">
      <alignment vertical="center"/>
    </xf>
    <xf numFmtId="0" fontId="80" fillId="0" borderId="0" xfId="0" applyFont="1"/>
    <xf numFmtId="3" fontId="28" fillId="3" borderId="11" xfId="0" applyNumberFormat="1" applyFont="1" applyFill="1" applyBorder="1" applyAlignment="1">
      <alignment horizontal="center" vertical="center"/>
    </xf>
    <xf numFmtId="3" fontId="28" fillId="3" borderId="12" xfId="0" applyNumberFormat="1" applyFont="1" applyFill="1" applyBorder="1" applyAlignment="1">
      <alignment horizontal="center" vertical="center"/>
    </xf>
    <xf numFmtId="3" fontId="28" fillId="3" borderId="10" xfId="0" applyNumberFormat="1" applyFont="1" applyFill="1" applyBorder="1" applyAlignment="1">
      <alignment horizontal="center" vertical="center"/>
    </xf>
    <xf numFmtId="3" fontId="28" fillId="3" borderId="24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24" fillId="3" borderId="23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vertical="center"/>
    </xf>
    <xf numFmtId="0" fontId="24" fillId="3" borderId="56" xfId="0" applyFont="1" applyFill="1" applyBorder="1" applyAlignment="1">
      <alignment horizontal="center" vertical="center"/>
    </xf>
    <xf numFmtId="0" fontId="24" fillId="3" borderId="66" xfId="0" applyNumberFormat="1" applyFont="1" applyFill="1" applyBorder="1" applyAlignment="1">
      <alignment horizontal="center" vertical="center"/>
    </xf>
    <xf numFmtId="0" fontId="24" fillId="3" borderId="61" xfId="0" applyFont="1" applyFill="1" applyBorder="1" applyAlignment="1">
      <alignment horizontal="center" vertical="center"/>
    </xf>
    <xf numFmtId="3" fontId="44" fillId="3" borderId="20" xfId="0" applyNumberFormat="1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24" fillId="3" borderId="2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24" fillId="3" borderId="23" xfId="0" applyFont="1" applyFill="1" applyBorder="1" applyAlignment="1">
      <alignment horizontal="center" vertical="center"/>
    </xf>
    <xf numFmtId="0" fontId="76" fillId="3" borderId="3" xfId="0" applyFont="1" applyFill="1" applyBorder="1"/>
    <xf numFmtId="0" fontId="76" fillId="3" borderId="40" xfId="0" applyFont="1" applyFill="1" applyBorder="1"/>
    <xf numFmtId="0" fontId="24" fillId="3" borderId="65" xfId="0" applyFont="1" applyFill="1" applyBorder="1"/>
    <xf numFmtId="0" fontId="76" fillId="3" borderId="26" xfId="0" applyFont="1" applyFill="1" applyBorder="1"/>
    <xf numFmtId="0" fontId="49" fillId="3" borderId="0" xfId="0" applyFont="1" applyFill="1"/>
    <xf numFmtId="0" fontId="36" fillId="3" borderId="0" xfId="0" applyFont="1" applyFill="1"/>
    <xf numFmtId="0" fontId="78" fillId="3" borderId="0" xfId="0" applyFont="1" applyFill="1"/>
    <xf numFmtId="0" fontId="24" fillId="3" borderId="73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77" fillId="3" borderId="0" xfId="0" applyFont="1" applyFill="1" applyAlignment="1">
      <alignment vertical="center"/>
    </xf>
    <xf numFmtId="0" fontId="76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0" fontId="83" fillId="3" borderId="0" xfId="0" applyFont="1" applyFill="1" applyAlignment="1">
      <alignment vertical="center"/>
    </xf>
    <xf numFmtId="0" fontId="77" fillId="3" borderId="0" xfId="0" applyFont="1" applyFill="1" applyBorder="1"/>
    <xf numFmtId="0" fontId="80" fillId="3" borderId="0" xfId="0" applyFont="1" applyFill="1" applyAlignment="1">
      <alignment vertical="center"/>
    </xf>
    <xf numFmtId="0" fontId="84" fillId="3" borderId="0" xfId="0" applyFont="1" applyFill="1"/>
    <xf numFmtId="0" fontId="84" fillId="0" borderId="0" xfId="0" applyFont="1"/>
    <xf numFmtId="0" fontId="29" fillId="3" borderId="45" xfId="0" applyFont="1" applyFill="1" applyBorder="1" applyAlignment="1">
      <alignment vertical="center"/>
    </xf>
    <xf numFmtId="0" fontId="0" fillId="3" borderId="62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33" xfId="0" applyFont="1" applyFill="1" applyBorder="1" applyAlignment="1">
      <alignment horizontal="center" vertical="center"/>
    </xf>
    <xf numFmtId="0" fontId="24" fillId="3" borderId="4" xfId="0" applyFont="1" applyFill="1" applyBorder="1" applyAlignment="1">
      <alignment vertical="center"/>
    </xf>
    <xf numFmtId="0" fontId="24" fillId="3" borderId="12" xfId="0" applyFont="1" applyFill="1" applyBorder="1" applyAlignment="1">
      <alignment horizontal="center" vertical="center"/>
    </xf>
    <xf numFmtId="0" fontId="76" fillId="3" borderId="0" xfId="0" applyFont="1" applyFill="1" applyBorder="1" applyAlignment="1">
      <alignment vertical="center"/>
    </xf>
    <xf numFmtId="0" fontId="24" fillId="3" borderId="27" xfId="0" applyFont="1" applyFill="1" applyBorder="1" applyAlignment="1">
      <alignment horizontal="center" vertical="center"/>
    </xf>
    <xf numFmtId="3" fontId="80" fillId="3" borderId="0" xfId="0" applyNumberFormat="1" applyFont="1" applyFill="1" applyAlignment="1">
      <alignment vertical="center"/>
    </xf>
    <xf numFmtId="0" fontId="13" fillId="0" borderId="0" xfId="0" applyFont="1"/>
    <xf numFmtId="0" fontId="12" fillId="0" borderId="0" xfId="0" applyFont="1"/>
    <xf numFmtId="0" fontId="28" fillId="3" borderId="53" xfId="0" applyFont="1" applyFill="1" applyBorder="1" applyAlignment="1">
      <alignment horizontal="center" vertical="center"/>
    </xf>
    <xf numFmtId="0" fontId="24" fillId="3" borderId="58" xfId="0" applyFont="1" applyFill="1" applyBorder="1" applyAlignment="1">
      <alignment horizontal="center" vertical="center"/>
    </xf>
    <xf numFmtId="0" fontId="24" fillId="3" borderId="57" xfId="0" applyNumberFormat="1" applyFont="1" applyFill="1" applyBorder="1" applyAlignment="1">
      <alignment horizontal="center" vertical="center"/>
    </xf>
    <xf numFmtId="0" fontId="85" fillId="0" borderId="0" xfId="0" applyFont="1"/>
    <xf numFmtId="3" fontId="83" fillId="0" borderId="0" xfId="0" applyNumberFormat="1" applyFont="1" applyBorder="1" applyAlignment="1">
      <alignment horizontal="center" vertical="center"/>
    </xf>
    <xf numFmtId="0" fontId="83" fillId="0" borderId="0" xfId="0" applyFont="1" applyBorder="1" applyAlignment="1">
      <alignment vertical="center"/>
    </xf>
    <xf numFmtId="3" fontId="24" fillId="3" borderId="6" xfId="0" applyNumberFormat="1" applyFont="1" applyFill="1" applyBorder="1" applyAlignment="1">
      <alignment horizontal="center"/>
    </xf>
    <xf numFmtId="3" fontId="28" fillId="0" borderId="14" xfId="0" applyNumberFormat="1" applyFont="1" applyBorder="1" applyAlignment="1">
      <alignment horizontal="center"/>
    </xf>
    <xf numFmtId="3" fontId="28" fillId="0" borderId="16" xfId="0" applyNumberFormat="1" applyFont="1" applyBorder="1" applyAlignment="1">
      <alignment horizontal="center"/>
    </xf>
    <xf numFmtId="3" fontId="24" fillId="3" borderId="43" xfId="0" applyNumberFormat="1" applyFont="1" applyFill="1" applyBorder="1" applyAlignment="1">
      <alignment horizontal="center" vertical="center"/>
    </xf>
    <xf numFmtId="3" fontId="24" fillId="3" borderId="33" xfId="0" applyNumberFormat="1" applyFont="1" applyFill="1" applyBorder="1" applyAlignment="1">
      <alignment horizontal="center"/>
    </xf>
    <xf numFmtId="3" fontId="80" fillId="0" borderId="0" xfId="0" applyNumberFormat="1" applyFont="1" applyAlignment="1">
      <alignment horizontal="center"/>
    </xf>
    <xf numFmtId="3" fontId="24" fillId="0" borderId="74" xfId="0" applyNumberFormat="1" applyFont="1" applyBorder="1" applyAlignment="1">
      <alignment horizontal="center"/>
    </xf>
    <xf numFmtId="3" fontId="24" fillId="3" borderId="77" xfId="0" applyNumberFormat="1" applyFont="1" applyFill="1" applyBorder="1" applyAlignment="1">
      <alignment horizontal="center"/>
    </xf>
    <xf numFmtId="3" fontId="24" fillId="3" borderId="80" xfId="0" applyNumberFormat="1" applyFont="1" applyFill="1" applyBorder="1" applyAlignment="1">
      <alignment horizontal="center"/>
    </xf>
    <xf numFmtId="0" fontId="28" fillId="0" borderId="0" xfId="0" applyFont="1" applyBorder="1" applyAlignment="1">
      <alignment vertical="center"/>
    </xf>
    <xf numFmtId="3" fontId="24" fillId="0" borderId="34" xfId="0" applyNumberFormat="1" applyFont="1" applyBorder="1" applyAlignment="1">
      <alignment horizontal="center" vertical="center"/>
    </xf>
    <xf numFmtId="3" fontId="25" fillId="3" borderId="58" xfId="0" applyNumberFormat="1" applyFont="1" applyFill="1" applyBorder="1" applyAlignment="1">
      <alignment horizontal="center" vertical="center"/>
    </xf>
    <xf numFmtId="3" fontId="25" fillId="3" borderId="51" xfId="0" applyNumberFormat="1" applyFont="1" applyFill="1" applyBorder="1" applyAlignment="1">
      <alignment horizontal="center" vertical="center"/>
    </xf>
    <xf numFmtId="3" fontId="25" fillId="3" borderId="15" xfId="0" applyNumberFormat="1" applyFont="1" applyFill="1" applyBorder="1" applyAlignment="1">
      <alignment horizontal="center" vertical="center"/>
    </xf>
    <xf numFmtId="3" fontId="25" fillId="3" borderId="74" xfId="0" applyNumberFormat="1" applyFont="1" applyFill="1" applyBorder="1" applyAlignment="1">
      <alignment horizontal="center" vertical="center"/>
    </xf>
    <xf numFmtId="3" fontId="25" fillId="3" borderId="78" xfId="0" applyNumberFormat="1" applyFont="1" applyFill="1" applyBorder="1" applyAlignment="1">
      <alignment horizontal="center" vertical="center"/>
    </xf>
    <xf numFmtId="9" fontId="24" fillId="0" borderId="51" xfId="0" applyNumberFormat="1" applyFont="1" applyBorder="1" applyAlignment="1">
      <alignment horizontal="center" vertical="center"/>
    </xf>
    <xf numFmtId="9" fontId="24" fillId="0" borderId="15" xfId="0" applyNumberFormat="1" applyFont="1" applyBorder="1" applyAlignment="1">
      <alignment horizontal="center" vertical="center"/>
    </xf>
    <xf numFmtId="3" fontId="24" fillId="0" borderId="7" xfId="0" applyNumberFormat="1" applyFont="1" applyBorder="1" applyAlignment="1">
      <alignment horizontal="center" vertical="center"/>
    </xf>
    <xf numFmtId="3" fontId="24" fillId="0" borderId="79" xfId="0" applyNumberFormat="1" applyFont="1" applyBorder="1" applyAlignment="1">
      <alignment horizontal="center" vertical="center"/>
    </xf>
    <xf numFmtId="9" fontId="24" fillId="0" borderId="78" xfId="0" applyNumberFormat="1" applyFont="1" applyBorder="1" applyAlignment="1">
      <alignment horizontal="center" vertical="center"/>
    </xf>
    <xf numFmtId="0" fontId="28" fillId="0" borderId="62" xfId="3" applyFont="1" applyBorder="1" applyAlignment="1">
      <alignment horizontal="center" vertical="center"/>
    </xf>
    <xf numFmtId="0" fontId="28" fillId="3" borderId="23" xfId="3" applyFont="1" applyFill="1" applyBorder="1" applyAlignment="1">
      <alignment horizontal="center" vertical="center"/>
    </xf>
    <xf numFmtId="0" fontId="28" fillId="3" borderId="6" xfId="3" applyFont="1" applyFill="1" applyBorder="1" applyAlignment="1">
      <alignment horizontal="center" vertical="center"/>
    </xf>
    <xf numFmtId="0" fontId="28" fillId="3" borderId="16" xfId="3" applyFont="1" applyFill="1" applyBorder="1" applyAlignment="1">
      <alignment horizontal="center" vertical="center"/>
    </xf>
    <xf numFmtId="0" fontId="28" fillId="3" borderId="4" xfId="3" applyFont="1" applyFill="1" applyBorder="1" applyAlignment="1">
      <alignment horizontal="center" vertical="center"/>
    </xf>
    <xf numFmtId="0" fontId="28" fillId="3" borderId="17" xfId="3" applyFont="1" applyFill="1" applyBorder="1" applyAlignment="1">
      <alignment horizontal="center" vertical="center"/>
    </xf>
    <xf numFmtId="0" fontId="28" fillId="3" borderId="10" xfId="3" applyFont="1" applyFill="1" applyBorder="1" applyAlignment="1">
      <alignment horizontal="center" vertical="center"/>
    </xf>
    <xf numFmtId="0" fontId="28" fillId="3" borderId="9" xfId="3" applyFont="1" applyFill="1" applyBorder="1" applyAlignment="1">
      <alignment horizontal="center" vertical="center"/>
    </xf>
    <xf numFmtId="0" fontId="28" fillId="3" borderId="18" xfId="3" applyFont="1" applyFill="1" applyBorder="1" applyAlignment="1">
      <alignment horizontal="center" vertical="center"/>
    </xf>
    <xf numFmtId="0" fontId="28" fillId="3" borderId="12" xfId="3" applyFont="1" applyFill="1" applyBorder="1" applyAlignment="1">
      <alignment horizontal="center" vertical="center"/>
    </xf>
    <xf numFmtId="0" fontId="28" fillId="3" borderId="78" xfId="3" applyFont="1" applyFill="1" applyBorder="1" applyAlignment="1">
      <alignment horizontal="center" vertical="center"/>
    </xf>
    <xf numFmtId="0" fontId="28" fillId="3" borderId="24" xfId="3" applyFont="1" applyFill="1" applyBorder="1" applyAlignment="1">
      <alignment horizontal="center" vertical="center"/>
    </xf>
    <xf numFmtId="0" fontId="28" fillId="3" borderId="41" xfId="3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11" fillId="0" borderId="0" xfId="0" applyFont="1"/>
    <xf numFmtId="0" fontId="0" fillId="0" borderId="0" xfId="3" applyFont="1"/>
    <xf numFmtId="3" fontId="29" fillId="0" borderId="19" xfId="0" applyNumberFormat="1" applyFont="1" applyBorder="1" applyAlignment="1">
      <alignment horizontal="center" vertical="center"/>
    </xf>
    <xf numFmtId="3" fontId="29" fillId="0" borderId="31" xfId="0" applyNumberFormat="1" applyFont="1" applyBorder="1" applyAlignment="1">
      <alignment horizontal="center" vertical="center"/>
    </xf>
    <xf numFmtId="3" fontId="29" fillId="0" borderId="20" xfId="0" applyNumberFormat="1" applyFont="1" applyBorder="1" applyAlignment="1">
      <alignment horizontal="center" vertical="center"/>
    </xf>
    <xf numFmtId="3" fontId="29" fillId="0" borderId="30" xfId="0" applyNumberFormat="1" applyFont="1" applyBorder="1" applyAlignment="1">
      <alignment horizontal="center" vertical="center"/>
    </xf>
    <xf numFmtId="0" fontId="86" fillId="3" borderId="0" xfId="0" applyFont="1" applyFill="1" applyAlignment="1">
      <alignment vertical="center"/>
    </xf>
    <xf numFmtId="0" fontId="87" fillId="3" borderId="0" xfId="0" applyFont="1" applyFill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42" fillId="3" borderId="28" xfId="0" applyFont="1" applyFill="1" applyBorder="1" applyAlignment="1">
      <alignment horizontal="center" vertical="center"/>
    </xf>
    <xf numFmtId="0" fontId="33" fillId="3" borderId="28" xfId="0" applyFont="1" applyFill="1" applyBorder="1" applyAlignment="1">
      <alignment horizontal="center" vertical="center"/>
    </xf>
    <xf numFmtId="0" fontId="20" fillId="3" borderId="28" xfId="0" applyFont="1" applyFill="1" applyBorder="1" applyAlignment="1">
      <alignment horizontal="center" vertical="center"/>
    </xf>
    <xf numFmtId="0" fontId="33" fillId="3" borderId="67" xfId="0" applyFont="1" applyFill="1" applyBorder="1" applyAlignment="1">
      <alignment horizontal="center" vertical="center"/>
    </xf>
    <xf numFmtId="0" fontId="42" fillId="3" borderId="27" xfId="0" applyFont="1" applyFill="1" applyBorder="1" applyAlignment="1">
      <alignment horizontal="center" vertical="center"/>
    </xf>
    <xf numFmtId="0" fontId="88" fillId="0" borderId="0" xfId="0" applyFont="1"/>
    <xf numFmtId="0" fontId="65" fillId="0" borderId="0" xfId="0" applyFont="1" applyAlignment="1">
      <alignment horizontal="center" vertical="center"/>
    </xf>
    <xf numFmtId="0" fontId="65" fillId="0" borderId="28" xfId="0" applyFont="1" applyBorder="1" applyAlignment="1">
      <alignment horizontal="center" vertical="center"/>
    </xf>
    <xf numFmtId="3" fontId="60" fillId="6" borderId="28" xfId="0" applyNumberFormat="1" applyFont="1" applyFill="1" applyBorder="1" applyAlignment="1">
      <alignment horizontal="center"/>
    </xf>
    <xf numFmtId="167" fontId="58" fillId="3" borderId="29" xfId="0" applyNumberFormat="1" applyFont="1" applyFill="1" applyBorder="1" applyAlignment="1">
      <alignment vertical="center"/>
    </xf>
    <xf numFmtId="0" fontId="64" fillId="0" borderId="0" xfId="0" applyFont="1" applyAlignment="1">
      <alignment horizontal="center" wrapText="1"/>
    </xf>
    <xf numFmtId="0" fontId="58" fillId="3" borderId="29" xfId="0" applyFont="1" applyFill="1" applyBorder="1" applyAlignment="1">
      <alignment vertical="center"/>
    </xf>
    <xf numFmtId="166" fontId="58" fillId="3" borderId="29" xfId="0" applyNumberFormat="1" applyFont="1" applyFill="1" applyBorder="1" applyAlignment="1">
      <alignment vertical="center"/>
    </xf>
    <xf numFmtId="0" fontId="58" fillId="3" borderId="29" xfId="0" applyFont="1" applyFill="1" applyBorder="1" applyAlignment="1">
      <alignment vertical="center" wrapText="1"/>
    </xf>
    <xf numFmtId="0" fontId="69" fillId="0" borderId="28" xfId="7" applyFont="1" applyBorder="1" applyAlignment="1">
      <alignment horizontal="left" vertical="center" wrapText="1"/>
    </xf>
    <xf numFmtId="0" fontId="69" fillId="0" borderId="28" xfId="7" applyFont="1" applyBorder="1" applyAlignment="1">
      <alignment horizontal="center" vertical="center"/>
    </xf>
    <xf numFmtId="0" fontId="69" fillId="0" borderId="38" xfId="7" applyFont="1" applyBorder="1" applyAlignment="1">
      <alignment horizontal="left" wrapText="1"/>
    </xf>
    <xf numFmtId="0" fontId="69" fillId="0" borderId="38" xfId="7" applyFont="1" applyBorder="1" applyAlignment="1">
      <alignment horizontal="center"/>
    </xf>
    <xf numFmtId="0" fontId="69" fillId="0" borderId="28" xfId="7" applyFont="1" applyBorder="1" applyAlignment="1">
      <alignment horizontal="left" wrapText="1"/>
    </xf>
    <xf numFmtId="0" fontId="69" fillId="0" borderId="28" xfId="7" applyFont="1" applyBorder="1" applyAlignment="1">
      <alignment horizontal="center"/>
    </xf>
    <xf numFmtId="0" fontId="64" fillId="4" borderId="28" xfId="0" applyFont="1" applyFill="1" applyBorder="1" applyAlignment="1">
      <alignment horizontal="center"/>
    </xf>
    <xf numFmtId="0" fontId="89" fillId="0" borderId="28" xfId="0" applyFont="1" applyBorder="1" applyAlignment="1">
      <alignment vertical="center"/>
    </xf>
    <xf numFmtId="0" fontId="64" fillId="6" borderId="28" xfId="0" applyFont="1" applyFill="1" applyBorder="1" applyAlignment="1">
      <alignment horizontal="center"/>
    </xf>
    <xf numFmtId="0" fontId="89" fillId="0" borderId="28" xfId="0" applyFont="1" applyBorder="1"/>
    <xf numFmtId="0" fontId="49" fillId="0" borderId="28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36" fillId="0" borderId="38" xfId="0" applyFont="1" applyBorder="1" applyAlignment="1">
      <alignment vertical="center" wrapText="1"/>
    </xf>
    <xf numFmtId="0" fontId="62" fillId="0" borderId="38" xfId="7" applyFont="1" applyBorder="1" applyAlignment="1">
      <alignment horizontal="left" vertical="center" wrapText="1"/>
    </xf>
    <xf numFmtId="166" fontId="66" fillId="3" borderId="38" xfId="0" applyNumberFormat="1" applyFont="1" applyFill="1" applyBorder="1" applyAlignment="1">
      <alignment horizontal="center"/>
    </xf>
    <xf numFmtId="0" fontId="66" fillId="3" borderId="38" xfId="0" applyFont="1" applyFill="1" applyBorder="1" applyAlignment="1">
      <alignment wrapText="1"/>
    </xf>
    <xf numFmtId="0" fontId="66" fillId="3" borderId="38" xfId="0" applyNumberFormat="1" applyFont="1" applyFill="1" applyBorder="1" applyAlignment="1">
      <alignment horizontal="center"/>
    </xf>
    <xf numFmtId="0" fontId="66" fillId="3" borderId="38" xfId="0" applyFont="1" applyFill="1" applyBorder="1" applyAlignment="1">
      <alignment horizontal="center"/>
    </xf>
    <xf numFmtId="0" fontId="60" fillId="0" borderId="11" xfId="0" applyFont="1" applyBorder="1" applyAlignment="1">
      <alignment horizontal="center" vertical="center"/>
    </xf>
    <xf numFmtId="0" fontId="0" fillId="0" borderId="12" xfId="0" applyBorder="1"/>
    <xf numFmtId="0" fontId="60" fillId="0" borderId="14" xfId="0" applyFont="1" applyBorder="1" applyAlignment="1">
      <alignment horizontal="center" vertical="center"/>
    </xf>
    <xf numFmtId="0" fontId="0" fillId="5" borderId="15" xfId="0" applyFill="1" applyBorder="1"/>
    <xf numFmtId="0" fontId="60" fillId="0" borderId="8" xfId="0" applyFont="1" applyBorder="1" applyAlignment="1">
      <alignment horizontal="center" vertical="center"/>
    </xf>
    <xf numFmtId="0" fontId="36" fillId="0" borderId="36" xfId="0" applyFont="1" applyBorder="1" applyAlignment="1">
      <alignment vertical="center" wrapText="1"/>
    </xf>
    <xf numFmtId="0" fontId="62" fillId="0" borderId="36" xfId="7" applyFont="1" applyBorder="1" applyAlignment="1">
      <alignment horizontal="left" vertical="center" wrapText="1"/>
    </xf>
    <xf numFmtId="166" fontId="36" fillId="3" borderId="36" xfId="4" applyNumberFormat="1" applyFont="1" applyFill="1" applyBorder="1" applyAlignment="1">
      <alignment horizontal="center"/>
    </xf>
    <xf numFmtId="0" fontId="36" fillId="3" borderId="36" xfId="4" applyFont="1" applyFill="1" applyBorder="1" applyAlignment="1">
      <alignment wrapText="1"/>
    </xf>
    <xf numFmtId="0" fontId="66" fillId="3" borderId="36" xfId="0" applyNumberFormat="1" applyFont="1" applyFill="1" applyBorder="1" applyAlignment="1">
      <alignment horizontal="center"/>
    </xf>
    <xf numFmtId="0" fontId="66" fillId="3" borderId="36" xfId="0" applyFont="1" applyFill="1" applyBorder="1" applyAlignment="1">
      <alignment horizontal="center"/>
    </xf>
    <xf numFmtId="0" fontId="49" fillId="0" borderId="80" xfId="0" applyFont="1" applyBorder="1" applyAlignment="1">
      <alignment horizontal="center"/>
    </xf>
    <xf numFmtId="0" fontId="0" fillId="5" borderId="9" xfId="0" applyFill="1" applyBorder="1"/>
    <xf numFmtId="3" fontId="29" fillId="3" borderId="19" xfId="0" applyNumberFormat="1" applyFont="1" applyFill="1" applyBorder="1" applyAlignment="1">
      <alignment horizontal="center" vertical="center"/>
    </xf>
    <xf numFmtId="3" fontId="29" fillId="3" borderId="50" xfId="0" applyNumberFormat="1" applyFont="1" applyFill="1" applyBorder="1" applyAlignment="1">
      <alignment horizontal="center"/>
    </xf>
    <xf numFmtId="3" fontId="29" fillId="3" borderId="42" xfId="0" applyNumberFormat="1" applyFont="1" applyFill="1" applyBorder="1" applyAlignment="1">
      <alignment horizontal="center"/>
    </xf>
    <xf numFmtId="3" fontId="20" fillId="0" borderId="0" xfId="0" applyNumberFormat="1" applyFont="1" applyBorder="1" applyAlignment="1">
      <alignment horizontal="center" vertical="center"/>
    </xf>
    <xf numFmtId="0" fontId="9" fillId="0" borderId="0" xfId="0" applyFont="1"/>
    <xf numFmtId="0" fontId="40" fillId="0" borderId="3" xfId="0" applyFont="1" applyBorder="1"/>
    <xf numFmtId="0" fontId="40" fillId="0" borderId="0" xfId="0" applyFont="1" applyBorder="1"/>
    <xf numFmtId="0" fontId="9" fillId="0" borderId="3" xfId="0" applyFont="1" applyBorder="1"/>
    <xf numFmtId="0" fontId="0" fillId="0" borderId="22" xfId="0" applyBorder="1"/>
    <xf numFmtId="0" fontId="24" fillId="7" borderId="13" xfId="0" applyFont="1" applyFill="1" applyBorder="1" applyAlignment="1">
      <alignment vertical="center"/>
    </xf>
    <xf numFmtId="3" fontId="24" fillId="7" borderId="11" xfId="0" applyNumberFormat="1" applyFont="1" applyFill="1" applyBorder="1" applyAlignment="1">
      <alignment horizontal="center"/>
    </xf>
    <xf numFmtId="3" fontId="24" fillId="7" borderId="38" xfId="0" applyNumberFormat="1" applyFont="1" applyFill="1" applyBorder="1" applyAlignment="1">
      <alignment horizontal="center"/>
    </xf>
    <xf numFmtId="3" fontId="24" fillId="7" borderId="28" xfId="0" applyNumberFormat="1" applyFont="1" applyFill="1" applyBorder="1" applyAlignment="1">
      <alignment horizontal="center"/>
    </xf>
    <xf numFmtId="3" fontId="24" fillId="7" borderId="16" xfId="0" applyNumberFormat="1" applyFont="1" applyFill="1" applyBorder="1" applyAlignment="1">
      <alignment horizontal="center"/>
    </xf>
    <xf numFmtId="3" fontId="24" fillId="7" borderId="10" xfId="0" applyNumberFormat="1" applyFont="1" applyFill="1" applyBorder="1" applyAlignment="1">
      <alignment horizontal="center"/>
    </xf>
    <xf numFmtId="3" fontId="24" fillId="7" borderId="14" xfId="0" applyNumberFormat="1" applyFont="1" applyFill="1" applyBorder="1" applyAlignment="1">
      <alignment horizontal="center"/>
    </xf>
    <xf numFmtId="3" fontId="24" fillId="7" borderId="12" xfId="0" applyNumberFormat="1" applyFont="1" applyFill="1" applyBorder="1" applyAlignment="1">
      <alignment horizontal="center"/>
    </xf>
    <xf numFmtId="0" fontId="0" fillId="7" borderId="0" xfId="0" applyFill="1"/>
    <xf numFmtId="0" fontId="9" fillId="0" borderId="0" xfId="0" applyFont="1" applyBorder="1"/>
    <xf numFmtId="0" fontId="40" fillId="0" borderId="1" xfId="0" applyFont="1" applyBorder="1"/>
    <xf numFmtId="0" fontId="40" fillId="0" borderId="2" xfId="0" applyFont="1" applyBorder="1"/>
    <xf numFmtId="0" fontId="8" fillId="0" borderId="3" xfId="0" applyFont="1" applyBorder="1"/>
    <xf numFmtId="0" fontId="0" fillId="0" borderId="26" xfId="0" applyBorder="1"/>
    <xf numFmtId="0" fontId="7" fillId="3" borderId="0" xfId="0" applyFont="1" applyFill="1"/>
    <xf numFmtId="0" fontId="7" fillId="0" borderId="0" xfId="0" applyFont="1"/>
    <xf numFmtId="0" fontId="6" fillId="3" borderId="0" xfId="0" applyFont="1" applyFill="1"/>
    <xf numFmtId="0" fontId="6" fillId="0" borderId="21" xfId="0" applyFont="1" applyBorder="1"/>
    <xf numFmtId="0" fontId="33" fillId="0" borderId="3" xfId="0" applyFont="1" applyBorder="1" applyAlignment="1">
      <alignment vertical="center"/>
    </xf>
    <xf numFmtId="0" fontId="6" fillId="3" borderId="0" xfId="0" applyFont="1" applyFill="1" applyBorder="1"/>
    <xf numFmtId="0" fontId="0" fillId="3" borderId="26" xfId="0" applyFill="1" applyBorder="1"/>
    <xf numFmtId="0" fontId="10" fillId="0" borderId="3" xfId="0" applyFont="1" applyBorder="1" applyAlignment="1">
      <alignment vertical="center"/>
    </xf>
    <xf numFmtId="0" fontId="10" fillId="0" borderId="3" xfId="0" applyFont="1" applyBorder="1"/>
    <xf numFmtId="0" fontId="0" fillId="0" borderId="3" xfId="0" applyBorder="1"/>
    <xf numFmtId="0" fontId="5" fillId="0" borderId="0" xfId="0" applyFont="1" applyBorder="1"/>
    <xf numFmtId="0" fontId="8" fillId="3" borderId="3" xfId="0" applyFont="1" applyFill="1" applyBorder="1"/>
    <xf numFmtId="0" fontId="7" fillId="3" borderId="0" xfId="0" applyFont="1" applyFill="1" applyBorder="1"/>
    <xf numFmtId="0" fontId="7" fillId="0" borderId="0" xfId="0" applyFont="1" applyBorder="1"/>
    <xf numFmtId="0" fontId="0" fillId="0" borderId="21" xfId="0" applyBorder="1"/>
    <xf numFmtId="0" fontId="5" fillId="3" borderId="0" xfId="0" applyFont="1" applyFill="1" applyBorder="1"/>
    <xf numFmtId="0" fontId="5" fillId="3" borderId="26" xfId="0" applyFont="1" applyFill="1" applyBorder="1"/>
    <xf numFmtId="0" fontId="5" fillId="0" borderId="26" xfId="0" applyFont="1" applyBorder="1"/>
    <xf numFmtId="0" fontId="17" fillId="0" borderId="1" xfId="0" applyFont="1" applyBorder="1" applyAlignment="1">
      <alignment vertical="center"/>
    </xf>
    <xf numFmtId="3" fontId="16" fillId="0" borderId="2" xfId="0" applyNumberFormat="1" applyFont="1" applyBorder="1" applyAlignment="1">
      <alignment horizontal="center" vertical="center"/>
    </xf>
    <xf numFmtId="0" fontId="5" fillId="0" borderId="0" xfId="3" applyFont="1" applyBorder="1"/>
    <xf numFmtId="0" fontId="5" fillId="0" borderId="26" xfId="3" applyFont="1" applyBorder="1"/>
    <xf numFmtId="0" fontId="4" fillId="0" borderId="0" xfId="0" applyFont="1" applyBorder="1"/>
    <xf numFmtId="0" fontId="0" fillId="0" borderId="2" xfId="0" applyBorder="1"/>
    <xf numFmtId="0" fontId="14" fillId="0" borderId="25" xfId="0" applyFont="1" applyBorder="1"/>
    <xf numFmtId="0" fontId="14" fillId="0" borderId="26" xfId="3" applyFont="1" applyBorder="1"/>
    <xf numFmtId="0" fontId="4" fillId="0" borderId="3" xfId="0" applyFont="1" applyBorder="1"/>
    <xf numFmtId="0" fontId="8" fillId="0" borderId="0" xfId="0" applyFont="1" applyBorder="1"/>
    <xf numFmtId="0" fontId="6" fillId="0" borderId="0" xfId="0" applyFont="1" applyBorder="1"/>
    <xf numFmtId="0" fontId="3" fillId="3" borderId="0" xfId="0" applyFont="1" applyFill="1"/>
    <xf numFmtId="0" fontId="24" fillId="0" borderId="3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60" fillId="3" borderId="28" xfId="0" applyFont="1" applyFill="1" applyBorder="1" applyAlignment="1">
      <alignment horizontal="center" vertical="center"/>
    </xf>
    <xf numFmtId="167" fontId="49" fillId="3" borderId="15" xfId="0" applyNumberFormat="1" applyFont="1" applyFill="1" applyBorder="1" applyAlignment="1">
      <alignment wrapText="1"/>
    </xf>
    <xf numFmtId="0" fontId="70" fillId="3" borderId="28" xfId="0" applyFont="1" applyFill="1" applyBorder="1" applyAlignment="1">
      <alignment horizontal="center" vertical="center" wrapText="1"/>
    </xf>
    <xf numFmtId="0" fontId="70" fillId="3" borderId="28" xfId="0" applyFont="1" applyFill="1" applyBorder="1" applyAlignment="1">
      <alignment horizontal="left" vertical="center" wrapText="1"/>
    </xf>
    <xf numFmtId="0" fontId="60" fillId="3" borderId="28" xfId="0" applyFont="1" applyFill="1" applyBorder="1" applyAlignment="1">
      <alignment horizontal="left" vertical="center"/>
    </xf>
    <xf numFmtId="0" fontId="62" fillId="3" borderId="53" xfId="7" applyFont="1" applyFill="1" applyBorder="1" applyAlignment="1">
      <alignment horizontal="left" vertical="center" wrapText="1"/>
    </xf>
    <xf numFmtId="0" fontId="62" fillId="3" borderId="29" xfId="7" applyFont="1" applyFill="1" applyBorder="1" applyAlignment="1">
      <alignment horizontal="center" vertical="center"/>
    </xf>
    <xf numFmtId="3" fontId="49" fillId="3" borderId="28" xfId="0" applyNumberFormat="1" applyFont="1" applyFill="1" applyBorder="1" applyAlignment="1">
      <alignment horizontal="center" vertical="center"/>
    </xf>
    <xf numFmtId="0" fontId="67" fillId="3" borderId="28" xfId="0" applyFont="1" applyFill="1" applyBorder="1" applyAlignment="1">
      <alignment horizontal="center" vertical="center"/>
    </xf>
    <xf numFmtId="167" fontId="49" fillId="3" borderId="26" xfId="0" applyNumberFormat="1" applyFont="1" applyFill="1" applyBorder="1" applyAlignment="1">
      <alignment wrapText="1"/>
    </xf>
    <xf numFmtId="0" fontId="70" fillId="3" borderId="29" xfId="0" applyFont="1" applyFill="1" applyBorder="1" applyAlignment="1">
      <alignment horizontal="center" vertical="center" wrapText="1"/>
    </xf>
    <xf numFmtId="0" fontId="70" fillId="3" borderId="29" xfId="0" applyFont="1" applyFill="1" applyBorder="1" applyAlignment="1">
      <alignment horizontal="left" vertical="center" wrapText="1"/>
    </xf>
    <xf numFmtId="0" fontId="62" fillId="3" borderId="53" xfId="7" applyFont="1" applyFill="1" applyBorder="1" applyAlignment="1">
      <alignment horizontal="left" wrapText="1"/>
    </xf>
    <xf numFmtId="0" fontId="60" fillId="3" borderId="28" xfId="0" applyFont="1" applyFill="1" applyBorder="1" applyAlignment="1">
      <alignment horizontal="left"/>
    </xf>
    <xf numFmtId="0" fontId="62" fillId="3" borderId="29" xfId="7" applyFont="1" applyFill="1" applyBorder="1" applyAlignment="1">
      <alignment horizontal="center"/>
    </xf>
    <xf numFmtId="0" fontId="49" fillId="3" borderId="28" xfId="0" applyFont="1" applyFill="1" applyBorder="1" applyAlignment="1">
      <alignment wrapText="1"/>
    </xf>
    <xf numFmtId="0" fontId="62" fillId="3" borderId="28" xfId="7" applyFont="1" applyFill="1" applyBorder="1" applyAlignment="1">
      <alignment horizontal="left" wrapText="1"/>
    </xf>
    <xf numFmtId="0" fontId="62" fillId="3" borderId="28" xfId="7" applyFont="1" applyFill="1" applyBorder="1" applyAlignment="1">
      <alignment horizontal="center"/>
    </xf>
    <xf numFmtId="3" fontId="36" fillId="3" borderId="0" xfId="0" applyNumberFormat="1" applyFont="1" applyFill="1" applyBorder="1" applyAlignment="1">
      <alignment horizontal="center"/>
    </xf>
    <xf numFmtId="3" fontId="49" fillId="0" borderId="0" xfId="0" applyNumberFormat="1" applyFont="1" applyBorder="1" applyAlignment="1">
      <alignment horizontal="center"/>
    </xf>
    <xf numFmtId="3" fontId="66" fillId="3" borderId="0" xfId="0" applyNumberFormat="1" applyFont="1" applyFill="1" applyBorder="1" applyAlignment="1">
      <alignment horizontal="center"/>
    </xf>
    <xf numFmtId="0" fontId="80" fillId="3" borderId="2" xfId="0" applyFont="1" applyFill="1" applyBorder="1" applyAlignment="1"/>
    <xf numFmtId="0" fontId="1" fillId="0" borderId="0" xfId="0" applyFont="1"/>
    <xf numFmtId="0" fontId="87" fillId="3" borderId="0" xfId="0" applyFont="1" applyFill="1" applyAlignment="1">
      <alignment vertical="center"/>
    </xf>
    <xf numFmtId="0" fontId="29" fillId="0" borderId="0" xfId="0" applyFont="1" applyAlignment="1">
      <alignment horizontal="center"/>
    </xf>
    <xf numFmtId="0" fontId="24" fillId="0" borderId="64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58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5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24" fillId="0" borderId="55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/>
    </xf>
    <xf numFmtId="0" fontId="24" fillId="0" borderId="70" xfId="0" applyFont="1" applyBorder="1" applyAlignment="1">
      <alignment horizontal="center" vertical="center"/>
    </xf>
    <xf numFmtId="0" fontId="24" fillId="0" borderId="7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74" fillId="0" borderId="54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74" fillId="0" borderId="29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74" fillId="0" borderId="41" xfId="0" applyFont="1" applyBorder="1" applyAlignment="1">
      <alignment horizontal="center" vertical="center"/>
    </xf>
    <xf numFmtId="0" fontId="24" fillId="3" borderId="48" xfId="0" applyFont="1" applyFill="1" applyBorder="1" applyAlignment="1">
      <alignment horizontal="center" vertical="center"/>
    </xf>
    <xf numFmtId="0" fontId="24" fillId="3" borderId="44" xfId="0" applyFont="1" applyFill="1" applyBorder="1" applyAlignment="1">
      <alignment horizontal="center" vertical="center"/>
    </xf>
    <xf numFmtId="0" fontId="24" fillId="3" borderId="46" xfId="0" applyFont="1" applyFill="1" applyBorder="1" applyAlignment="1">
      <alignment horizontal="center" vertical="center"/>
    </xf>
    <xf numFmtId="0" fontId="29" fillId="0" borderId="43" xfId="0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24" fillId="3" borderId="55" xfId="0" applyFont="1" applyFill="1" applyBorder="1" applyAlignment="1">
      <alignment horizontal="center" vertical="center"/>
    </xf>
    <xf numFmtId="0" fontId="24" fillId="3" borderId="39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/>
    </xf>
    <xf numFmtId="0" fontId="24" fillId="0" borderId="77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/>
    </xf>
    <xf numFmtId="0" fontId="24" fillId="3" borderId="40" xfId="0" applyFont="1" applyFill="1" applyBorder="1" applyAlignment="1">
      <alignment horizontal="center" vertical="center"/>
    </xf>
    <xf numFmtId="0" fontId="24" fillId="3" borderId="38" xfId="0" applyFont="1" applyFill="1" applyBorder="1" applyAlignment="1">
      <alignment horizontal="center" vertical="center"/>
    </xf>
    <xf numFmtId="0" fontId="24" fillId="0" borderId="79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29" fillId="0" borderId="77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79" xfId="0" applyFont="1" applyBorder="1" applyAlignment="1">
      <alignment horizontal="center" vertical="center"/>
    </xf>
    <xf numFmtId="0" fontId="74" fillId="0" borderId="75" xfId="0" applyFont="1" applyBorder="1" applyAlignment="1">
      <alignment horizontal="center" vertical="center"/>
    </xf>
    <xf numFmtId="0" fontId="24" fillId="0" borderId="75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74" fillId="0" borderId="62" xfId="0" applyFont="1" applyBorder="1" applyAlignment="1">
      <alignment horizontal="center" vertical="center"/>
    </xf>
    <xf numFmtId="0" fontId="48" fillId="3" borderId="62" xfId="0" applyFont="1" applyFill="1" applyBorder="1" applyAlignment="1">
      <alignment horizontal="center" vertical="center"/>
    </xf>
    <xf numFmtId="0" fontId="48" fillId="3" borderId="75" xfId="0" applyFont="1" applyFill="1" applyBorder="1" applyAlignment="1">
      <alignment horizontal="center" vertical="center"/>
    </xf>
    <xf numFmtId="0" fontId="48" fillId="3" borderId="12" xfId="0" applyFont="1" applyFill="1" applyBorder="1" applyAlignment="1">
      <alignment horizontal="center" vertical="center"/>
    </xf>
    <xf numFmtId="0" fontId="24" fillId="0" borderId="78" xfId="0" applyFont="1" applyBorder="1" applyAlignment="1">
      <alignment horizontal="center" vertical="center"/>
    </xf>
    <xf numFmtId="0" fontId="75" fillId="0" borderId="51" xfId="0" applyFont="1" applyBorder="1" applyAlignment="1">
      <alignment horizontal="center" vertical="center"/>
    </xf>
    <xf numFmtId="0" fontId="75" fillId="0" borderId="75" xfId="0" applyFont="1" applyBorder="1" applyAlignment="1">
      <alignment horizontal="center" vertical="center"/>
    </xf>
    <xf numFmtId="0" fontId="75" fillId="0" borderId="78" xfId="0" applyFont="1" applyBorder="1" applyAlignment="1">
      <alignment horizontal="center" vertical="center"/>
    </xf>
    <xf numFmtId="0" fontId="24" fillId="3" borderId="41" xfId="0" applyFont="1" applyFill="1" applyBorder="1" applyAlignment="1">
      <alignment horizontal="center" vertical="center"/>
    </xf>
    <xf numFmtId="0" fontId="24" fillId="3" borderId="54" xfId="0" applyFont="1" applyFill="1" applyBorder="1" applyAlignment="1">
      <alignment horizontal="center" vertical="center"/>
    </xf>
    <xf numFmtId="0" fontId="24" fillId="3" borderId="24" xfId="0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/>
    </xf>
    <xf numFmtId="0" fontId="24" fillId="0" borderId="5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3" fontId="17" fillId="0" borderId="0" xfId="0" applyNumberFormat="1" applyFont="1" applyBorder="1" applyAlignment="1">
      <alignment horizontal="center" vertical="center"/>
    </xf>
    <xf numFmtId="3" fontId="17" fillId="0" borderId="2" xfId="0" applyNumberFormat="1" applyFont="1" applyBorder="1" applyAlignment="1">
      <alignment horizontal="center" vertical="center"/>
    </xf>
    <xf numFmtId="3" fontId="17" fillId="0" borderId="25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 wrapText="1"/>
    </xf>
    <xf numFmtId="0" fontId="40" fillId="0" borderId="0" xfId="0" applyFont="1" applyBorder="1" applyAlignment="1">
      <alignment horizontal="center" wrapText="1"/>
    </xf>
    <xf numFmtId="0" fontId="24" fillId="0" borderId="61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71" xfId="0" applyFont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6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1" xfId="0" applyFill="1" applyBorder="1" applyAlignment="1">
      <alignment horizontal="center" vertical="center"/>
    </xf>
    <xf numFmtId="0" fontId="17" fillId="3" borderId="19" xfId="0" applyFont="1" applyFill="1" applyBorder="1" applyAlignment="1">
      <alignment horizontal="center" vertical="center"/>
    </xf>
    <xf numFmtId="0" fontId="17" fillId="3" borderId="7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7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4" borderId="16" xfId="0" applyFont="1" applyFill="1" applyBorder="1" applyAlignment="1">
      <alignment horizontal="center"/>
    </xf>
    <xf numFmtId="0" fontId="61" fillId="4" borderId="68" xfId="0" applyFont="1" applyFill="1" applyBorder="1" applyAlignment="1">
      <alignment horizontal="center"/>
    </xf>
    <xf numFmtId="0" fontId="61" fillId="4" borderId="35" xfId="0" applyFont="1" applyFill="1" applyBorder="1" applyAlignment="1">
      <alignment horizontal="center"/>
    </xf>
    <xf numFmtId="0" fontId="61" fillId="0" borderId="28" xfId="0" applyFont="1" applyBorder="1" applyAlignment="1">
      <alignment horizontal="center" vertical="center"/>
    </xf>
    <xf numFmtId="0" fontId="61" fillId="0" borderId="28" xfId="0" applyFont="1" applyBorder="1" applyAlignment="1">
      <alignment horizontal="center" vertical="center" wrapText="1"/>
    </xf>
    <xf numFmtId="0" fontId="65" fillId="0" borderId="0" xfId="0" applyFont="1" applyAlignment="1">
      <alignment horizontal="center" vertical="center"/>
    </xf>
    <xf numFmtId="0" fontId="65" fillId="4" borderId="28" xfId="0" applyFont="1" applyFill="1" applyBorder="1" applyAlignment="1">
      <alignment horizontal="center"/>
    </xf>
    <xf numFmtId="0" fontId="65" fillId="0" borderId="28" xfId="0" applyFont="1" applyBorder="1" applyAlignment="1">
      <alignment horizontal="center" vertical="center"/>
    </xf>
    <xf numFmtId="0" fontId="65" fillId="0" borderId="28" xfId="0" applyFont="1" applyBorder="1" applyAlignment="1">
      <alignment horizontal="center" vertical="center" wrapText="1"/>
    </xf>
    <xf numFmtId="0" fontId="61" fillId="4" borderId="16" xfId="0" applyFont="1" applyFill="1" applyBorder="1" applyAlignment="1">
      <alignment horizontal="center" vertical="center"/>
    </xf>
    <xf numFmtId="0" fontId="61" fillId="4" borderId="68" xfId="0" applyFont="1" applyFill="1" applyBorder="1" applyAlignment="1">
      <alignment horizontal="center" vertical="center"/>
    </xf>
    <xf numFmtId="0" fontId="61" fillId="4" borderId="35" xfId="0" applyFont="1" applyFill="1" applyBorder="1" applyAlignment="1">
      <alignment horizontal="center" vertical="center"/>
    </xf>
    <xf numFmtId="0" fontId="61" fillId="0" borderId="29" xfId="0" applyFont="1" applyBorder="1" applyAlignment="1">
      <alignment horizontal="center" vertical="center" wrapText="1"/>
    </xf>
    <xf numFmtId="0" fontId="61" fillId="0" borderId="38" xfId="0" applyFont="1" applyBorder="1" applyAlignment="1">
      <alignment horizontal="center" vertical="center" wrapText="1"/>
    </xf>
    <xf numFmtId="0" fontId="61" fillId="0" borderId="28" xfId="0" applyFont="1" applyBorder="1" applyAlignment="1">
      <alignment horizontal="left" vertical="center" wrapText="1"/>
    </xf>
    <xf numFmtId="0" fontId="61" fillId="4" borderId="24" xfId="0" applyFont="1" applyFill="1" applyBorder="1" applyAlignment="1">
      <alignment horizontal="center" vertical="center"/>
    </xf>
    <xf numFmtId="0" fontId="61" fillId="4" borderId="73" xfId="0" applyFont="1" applyFill="1" applyBorder="1" applyAlignment="1">
      <alignment horizontal="center" vertical="center"/>
    </xf>
    <xf numFmtId="0" fontId="61" fillId="4" borderId="52" xfId="0" applyFont="1" applyFill="1" applyBorder="1" applyAlignment="1">
      <alignment horizontal="center" vertical="center"/>
    </xf>
    <xf numFmtId="0" fontId="61" fillId="0" borderId="5" xfId="0" applyFont="1" applyBorder="1" applyAlignment="1">
      <alignment horizontal="center" vertical="center"/>
    </xf>
    <xf numFmtId="0" fontId="61" fillId="0" borderId="8" xfId="0" applyFont="1" applyBorder="1" applyAlignment="1">
      <alignment horizontal="center" vertical="center"/>
    </xf>
    <xf numFmtId="0" fontId="61" fillId="0" borderId="33" xfId="0" applyFont="1" applyBorder="1" applyAlignment="1">
      <alignment horizontal="center" vertical="center" wrapText="1"/>
    </xf>
    <xf numFmtId="0" fontId="61" fillId="0" borderId="36" xfId="0" applyFont="1" applyBorder="1" applyAlignment="1">
      <alignment horizontal="center" vertical="center" wrapText="1"/>
    </xf>
    <xf numFmtId="0" fontId="61" fillId="0" borderId="33" xfId="0" applyFont="1" applyBorder="1" applyAlignment="1">
      <alignment horizontal="center" vertical="center"/>
    </xf>
    <xf numFmtId="0" fontId="61" fillId="0" borderId="36" xfId="0" applyFont="1" applyBorder="1" applyAlignment="1">
      <alignment horizontal="center" vertical="center"/>
    </xf>
    <xf numFmtId="0" fontId="61" fillId="0" borderId="34" xfId="0" applyFont="1" applyBorder="1" applyAlignment="1">
      <alignment horizontal="center" vertical="center" wrapText="1"/>
    </xf>
    <xf numFmtId="0" fontId="61" fillId="0" borderId="79" xfId="0" applyFont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1" fillId="0" borderId="9" xfId="0" applyFont="1" applyBorder="1" applyAlignment="1">
      <alignment horizontal="center" vertical="center" wrapText="1"/>
    </xf>
    <xf numFmtId="0" fontId="65" fillId="4" borderId="16" xfId="0" applyFont="1" applyFill="1" applyBorder="1" applyAlignment="1">
      <alignment horizontal="center" vertical="center"/>
    </xf>
    <xf numFmtId="0" fontId="65" fillId="4" borderId="68" xfId="0" applyFont="1" applyFill="1" applyBorder="1" applyAlignment="1">
      <alignment horizontal="center" vertical="center"/>
    </xf>
    <xf numFmtId="0" fontId="65" fillId="4" borderId="35" xfId="0" applyFont="1" applyFill="1" applyBorder="1" applyAlignment="1">
      <alignment horizontal="center" vertical="center"/>
    </xf>
    <xf numFmtId="0" fontId="65" fillId="0" borderId="29" xfId="0" applyFont="1" applyBorder="1" applyAlignment="1">
      <alignment horizontal="center" vertical="center" wrapText="1"/>
    </xf>
    <xf numFmtId="0" fontId="65" fillId="0" borderId="38" xfId="0" applyFont="1" applyBorder="1" applyAlignment="1">
      <alignment horizontal="center" vertical="center" wrapText="1"/>
    </xf>
    <xf numFmtId="0" fontId="61" fillId="0" borderId="28" xfId="0" applyFont="1" applyBorder="1" applyAlignment="1">
      <alignment horizontal="left" vertical="center"/>
    </xf>
    <xf numFmtId="0" fontId="61" fillId="0" borderId="41" xfId="0" applyFont="1" applyBorder="1" applyAlignment="1">
      <alignment horizontal="center" vertical="center" wrapText="1"/>
    </xf>
    <xf numFmtId="0" fontId="61" fillId="0" borderId="24" xfId="0" applyFont="1" applyBorder="1" applyAlignment="1">
      <alignment horizontal="center" vertical="center" wrapText="1"/>
    </xf>
    <xf numFmtId="0" fontId="51" fillId="0" borderId="0" xfId="0" applyFont="1" applyAlignment="1">
      <alignment horizontal="center"/>
    </xf>
    <xf numFmtId="0" fontId="56" fillId="0" borderId="0" xfId="0" applyFont="1" applyAlignment="1">
      <alignment horizontal="center" vertical="center"/>
    </xf>
    <xf numFmtId="0" fontId="56" fillId="0" borderId="0" xfId="0" applyFont="1" applyBorder="1" applyAlignment="1">
      <alignment horizontal="center" vertical="center"/>
    </xf>
    <xf numFmtId="0" fontId="49" fillId="3" borderId="2" xfId="0" applyFont="1" applyFill="1" applyBorder="1" applyAlignment="1">
      <alignment horizontal="center"/>
    </xf>
    <xf numFmtId="3" fontId="15" fillId="3" borderId="2" xfId="0" applyNumberFormat="1" applyFont="1" applyFill="1" applyBorder="1" applyAlignment="1">
      <alignment horizontal="center"/>
    </xf>
    <xf numFmtId="0" fontId="29" fillId="0" borderId="0" xfId="0" applyFont="1" applyAlignment="1">
      <alignment horizontal="left" vertical="center"/>
    </xf>
    <xf numFmtId="3" fontId="24" fillId="3" borderId="5" xfId="0" applyNumberFormat="1" applyFont="1" applyFill="1" applyBorder="1" applyAlignment="1">
      <alignment horizontal="center"/>
    </xf>
    <xf numFmtId="3" fontId="24" fillId="3" borderId="6" xfId="0" applyNumberFormat="1" applyFont="1" applyFill="1" applyBorder="1" applyAlignment="1">
      <alignment horizontal="center"/>
    </xf>
    <xf numFmtId="3" fontId="24" fillId="0" borderId="5" xfId="0" applyNumberFormat="1" applyFont="1" applyBorder="1" applyAlignment="1">
      <alignment horizontal="center"/>
    </xf>
    <xf numFmtId="3" fontId="24" fillId="0" borderId="23" xfId="0" applyNumberFormat="1" applyFont="1" applyBorder="1" applyAlignment="1">
      <alignment horizontal="center"/>
    </xf>
    <xf numFmtId="3" fontId="24" fillId="0" borderId="4" xfId="0" applyNumberFormat="1" applyFont="1" applyBorder="1" applyAlignment="1">
      <alignment horizontal="center"/>
    </xf>
    <xf numFmtId="3" fontId="24" fillId="0" borderId="57" xfId="0" applyNumberFormat="1" applyFont="1" applyBorder="1" applyAlignment="1">
      <alignment horizontal="center"/>
    </xf>
    <xf numFmtId="3" fontId="24" fillId="0" borderId="6" xfId="0" applyNumberFormat="1" applyFont="1" applyBorder="1" applyAlignment="1">
      <alignment horizontal="center"/>
    </xf>
    <xf numFmtId="0" fontId="28" fillId="0" borderId="64" xfId="0" applyFont="1" applyBorder="1" applyAlignment="1">
      <alignment vertical="center"/>
    </xf>
    <xf numFmtId="0" fontId="0" fillId="0" borderId="76" xfId="0" applyFont="1" applyBorder="1" applyAlignment="1">
      <alignment vertical="center"/>
    </xf>
    <xf numFmtId="0" fontId="29" fillId="0" borderId="0" xfId="0" applyFont="1" applyAlignment="1">
      <alignment horizontal="left"/>
    </xf>
    <xf numFmtId="3" fontId="24" fillId="3" borderId="61" xfId="0" applyNumberFormat="1" applyFont="1" applyFill="1" applyBorder="1" applyAlignment="1">
      <alignment horizontal="center"/>
    </xf>
    <xf numFmtId="3" fontId="24" fillId="3" borderId="23" xfId="0" applyNumberFormat="1" applyFont="1" applyFill="1" applyBorder="1" applyAlignment="1">
      <alignment horizontal="center"/>
    </xf>
    <xf numFmtId="0" fontId="24" fillId="3" borderId="4" xfId="0" applyFont="1" applyFill="1" applyBorder="1" applyAlignment="1">
      <alignment vertical="center"/>
    </xf>
    <xf numFmtId="0" fontId="44" fillId="3" borderId="7" xfId="0" applyFont="1" applyFill="1" applyBorder="1" applyAlignment="1">
      <alignment vertical="center"/>
    </xf>
    <xf numFmtId="3" fontId="24" fillId="3" borderId="4" xfId="0" applyNumberFormat="1" applyFont="1" applyFill="1" applyBorder="1" applyAlignment="1">
      <alignment horizontal="center"/>
    </xf>
    <xf numFmtId="3" fontId="24" fillId="3" borderId="57" xfId="0" applyNumberFormat="1" applyFont="1" applyFill="1" applyBorder="1" applyAlignment="1">
      <alignment horizontal="center"/>
    </xf>
    <xf numFmtId="0" fontId="24" fillId="0" borderId="43" xfId="0" applyFont="1" applyBorder="1" applyAlignment="1">
      <alignment vertical="center"/>
    </xf>
    <xf numFmtId="0" fontId="24" fillId="0" borderId="45" xfId="0" applyFont="1" applyBorder="1" applyAlignment="1">
      <alignment vertical="center"/>
    </xf>
    <xf numFmtId="3" fontId="24" fillId="3" borderId="56" xfId="0" applyNumberFormat="1" applyFont="1" applyFill="1" applyBorder="1" applyAlignment="1">
      <alignment horizontal="center"/>
    </xf>
    <xf numFmtId="3" fontId="24" fillId="0" borderId="61" xfId="0" applyNumberFormat="1" applyFont="1" applyBorder="1" applyAlignment="1">
      <alignment horizontal="center"/>
    </xf>
    <xf numFmtId="0" fontId="24" fillId="0" borderId="4" xfId="0" applyFont="1" applyBorder="1" applyAlignment="1">
      <alignment vertical="center"/>
    </xf>
    <xf numFmtId="0" fontId="0" fillId="0" borderId="7" xfId="0" applyBorder="1" applyAlignment="1">
      <alignment vertical="center"/>
    </xf>
    <xf numFmtId="3" fontId="24" fillId="0" borderId="0" xfId="0" applyNumberFormat="1" applyFont="1" applyBorder="1" applyAlignment="1">
      <alignment horizontal="center"/>
    </xf>
    <xf numFmtId="3" fontId="66" fillId="0" borderId="2" xfId="0" applyNumberFormat="1" applyFont="1" applyBorder="1" applyAlignment="1">
      <alignment horizontal="center"/>
    </xf>
    <xf numFmtId="0" fontId="24" fillId="0" borderId="64" xfId="0" applyFont="1" applyBorder="1" applyAlignment="1">
      <alignment vertical="center"/>
    </xf>
    <xf numFmtId="0" fontId="0" fillId="0" borderId="76" xfId="0" applyBorder="1" applyAlignment="1">
      <alignment vertical="center"/>
    </xf>
    <xf numFmtId="0" fontId="50" fillId="0" borderId="0" xfId="0" applyFont="1" applyAlignment="1">
      <alignment horizontal="center" vertical="center"/>
    </xf>
    <xf numFmtId="0" fontId="48" fillId="0" borderId="7" xfId="0" applyFont="1" applyBorder="1" applyAlignment="1">
      <alignment horizontal="center" vertical="center"/>
    </xf>
    <xf numFmtId="3" fontId="77" fillId="3" borderId="2" xfId="0" applyNumberFormat="1" applyFont="1" applyFill="1" applyBorder="1" applyAlignment="1">
      <alignment horizontal="center"/>
    </xf>
    <xf numFmtId="0" fontId="50" fillId="0" borderId="0" xfId="0" applyFont="1" applyAlignment="1">
      <alignment horizontal="center"/>
    </xf>
    <xf numFmtId="3" fontId="28" fillId="3" borderId="5" xfId="0" applyNumberFormat="1" applyFont="1" applyFill="1" applyBorder="1" applyAlignment="1">
      <alignment horizontal="center" vertical="center" wrapText="1"/>
    </xf>
    <xf numFmtId="3" fontId="28" fillId="3" borderId="23" xfId="0" applyNumberFormat="1" applyFont="1" applyFill="1" applyBorder="1" applyAlignment="1">
      <alignment horizontal="center" vertical="center" wrapText="1"/>
    </xf>
    <xf numFmtId="3" fontId="28" fillId="3" borderId="6" xfId="0" applyNumberFormat="1" applyFont="1" applyFill="1" applyBorder="1" applyAlignment="1">
      <alignment horizontal="center" vertical="center" wrapText="1"/>
    </xf>
    <xf numFmtId="3" fontId="28" fillId="3" borderId="61" xfId="0" applyNumberFormat="1" applyFont="1" applyFill="1" applyBorder="1" applyAlignment="1">
      <alignment horizontal="center" vertical="center" wrapText="1"/>
    </xf>
    <xf numFmtId="3" fontId="28" fillId="3" borderId="4" xfId="0" applyNumberFormat="1" applyFont="1" applyFill="1" applyBorder="1" applyAlignment="1">
      <alignment horizontal="center" vertical="center" wrapText="1"/>
    </xf>
    <xf numFmtId="3" fontId="28" fillId="3" borderId="57" xfId="0" applyNumberFormat="1" applyFont="1" applyFill="1" applyBorder="1" applyAlignment="1">
      <alignment horizontal="center" vertical="center" wrapText="1"/>
    </xf>
    <xf numFmtId="3" fontId="28" fillId="0" borderId="5" xfId="0" applyNumberFormat="1" applyFont="1" applyBorder="1" applyAlignment="1">
      <alignment horizontal="center" vertical="center" wrapText="1"/>
    </xf>
    <xf numFmtId="3" fontId="28" fillId="0" borderId="6" xfId="0" applyNumberFormat="1" applyFont="1" applyBorder="1" applyAlignment="1">
      <alignment horizontal="center" vertical="center" wrapText="1"/>
    </xf>
    <xf numFmtId="3" fontId="28" fillId="0" borderId="61" xfId="0" applyNumberFormat="1" applyFont="1" applyBorder="1" applyAlignment="1">
      <alignment horizontal="center" vertical="center" wrapText="1"/>
    </xf>
    <xf numFmtId="3" fontId="53" fillId="0" borderId="0" xfId="0" applyNumberFormat="1" applyFont="1" applyAlignment="1">
      <alignment horizontal="center"/>
    </xf>
    <xf numFmtId="0" fontId="44" fillId="0" borderId="76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3" fontId="28" fillId="0" borderId="5" xfId="0" applyNumberFormat="1" applyFont="1" applyBorder="1" applyAlignment="1">
      <alignment horizontal="center"/>
    </xf>
    <xf numFmtId="3" fontId="28" fillId="0" borderId="6" xfId="0" applyNumberFormat="1" applyFont="1" applyBorder="1" applyAlignment="1">
      <alignment horizontal="center"/>
    </xf>
    <xf numFmtId="3" fontId="28" fillId="0" borderId="61" xfId="0" applyNumberFormat="1" applyFont="1" applyBorder="1" applyAlignment="1">
      <alignment horizontal="center"/>
    </xf>
    <xf numFmtId="3" fontId="28" fillId="0" borderId="23" xfId="0" applyNumberFormat="1" applyFont="1" applyBorder="1" applyAlignment="1">
      <alignment horizontal="center"/>
    </xf>
    <xf numFmtId="3" fontId="28" fillId="0" borderId="4" xfId="0" applyNumberFormat="1" applyFont="1" applyBorder="1" applyAlignment="1">
      <alignment horizontal="center"/>
    </xf>
    <xf numFmtId="3" fontId="28" fillId="0" borderId="57" xfId="0" applyNumberFormat="1" applyFont="1" applyBorder="1" applyAlignment="1">
      <alignment horizontal="center"/>
    </xf>
    <xf numFmtId="0" fontId="80" fillId="3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2" fillId="0" borderId="4" xfId="0" applyFont="1" applyBorder="1" applyAlignment="1">
      <alignment horizontal="center" vertical="center" wrapText="1"/>
    </xf>
    <xf numFmtId="0" fontId="42" fillId="0" borderId="57" xfId="0" applyFont="1" applyBorder="1" applyAlignment="1">
      <alignment horizontal="center" vertical="center" wrapText="1"/>
    </xf>
    <xf numFmtId="0" fontId="42" fillId="0" borderId="56" xfId="0" applyFont="1" applyBorder="1" applyAlignment="1">
      <alignment horizontal="center" vertical="center" wrapText="1"/>
    </xf>
    <xf numFmtId="0" fontId="42" fillId="0" borderId="5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/>
    </xf>
    <xf numFmtId="0" fontId="42" fillId="3" borderId="57" xfId="0" applyFont="1" applyFill="1" applyBorder="1" applyAlignment="1">
      <alignment horizontal="center" vertical="center"/>
    </xf>
    <xf numFmtId="0" fontId="42" fillId="3" borderId="5" xfId="0" applyFont="1" applyFill="1" applyBorder="1" applyAlignment="1">
      <alignment horizontal="center" vertical="center"/>
    </xf>
    <xf numFmtId="0" fontId="42" fillId="3" borderId="6" xfId="0" applyFont="1" applyFill="1" applyBorder="1" applyAlignment="1">
      <alignment horizontal="center" vertical="center"/>
    </xf>
    <xf numFmtId="0" fontId="42" fillId="0" borderId="61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0" fontId="42" fillId="3" borderId="56" xfId="0" applyFont="1" applyFill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2" fillId="0" borderId="57" xfId="0" applyFont="1" applyBorder="1" applyAlignment="1">
      <alignment horizontal="center" vertical="center"/>
    </xf>
    <xf numFmtId="0" fontId="42" fillId="0" borderId="5" xfId="0" applyFont="1" applyBorder="1" applyAlignment="1">
      <alignment horizontal="center" vertical="center"/>
    </xf>
    <xf numFmtId="0" fontId="45" fillId="0" borderId="4" xfId="0" applyFont="1" applyBorder="1" applyAlignment="1">
      <alignment horizontal="center" vertical="center" wrapText="1"/>
    </xf>
    <xf numFmtId="0" fontId="45" fillId="0" borderId="57" xfId="0" applyFont="1" applyBorder="1" applyAlignment="1">
      <alignment horizontal="center" vertical="center" wrapText="1"/>
    </xf>
    <xf numFmtId="0" fontId="47" fillId="0" borderId="0" xfId="0" applyFont="1" applyAlignment="1">
      <alignment vertical="center"/>
    </xf>
    <xf numFmtId="0" fontId="47" fillId="0" borderId="0" xfId="0" applyFont="1" applyAlignment="1">
      <alignment horizontal="center" vertical="center"/>
    </xf>
    <xf numFmtId="0" fontId="45" fillId="0" borderId="56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5" fillId="3" borderId="4" xfId="0" applyFont="1" applyFill="1" applyBorder="1" applyAlignment="1">
      <alignment horizontal="center" vertical="center"/>
    </xf>
    <xf numFmtId="0" fontId="45" fillId="3" borderId="57" xfId="0" applyFont="1" applyFill="1" applyBorder="1" applyAlignment="1">
      <alignment horizontal="center" vertical="center"/>
    </xf>
    <xf numFmtId="0" fontId="45" fillId="3" borderId="5" xfId="0" applyFont="1" applyFill="1" applyBorder="1" applyAlignment="1">
      <alignment horizontal="center" vertical="center"/>
    </xf>
    <xf numFmtId="0" fontId="45" fillId="3" borderId="6" xfId="0" applyFont="1" applyFill="1" applyBorder="1" applyAlignment="1">
      <alignment horizontal="center" vertical="center"/>
    </xf>
    <xf numFmtId="0" fontId="45" fillId="0" borderId="61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3" borderId="56" xfId="0" applyFont="1" applyFill="1" applyBorder="1" applyAlignment="1">
      <alignment horizontal="center" vertical="center"/>
    </xf>
    <xf numFmtId="0" fontId="45" fillId="0" borderId="4" xfId="0" applyFont="1" applyBorder="1" applyAlignment="1">
      <alignment horizontal="center" vertical="center"/>
    </xf>
    <xf numFmtId="0" fontId="45" fillId="0" borderId="57" xfId="0" applyFont="1" applyBorder="1" applyAlignment="1">
      <alignment horizontal="center" vertical="center"/>
    </xf>
    <xf numFmtId="0" fontId="45" fillId="3" borderId="5" xfId="0" applyFont="1" applyFill="1" applyBorder="1" applyAlignment="1">
      <alignment horizontal="center" vertical="center" wrapText="1"/>
    </xf>
    <xf numFmtId="0" fontId="45" fillId="3" borderId="6" xfId="0" applyFont="1" applyFill="1" applyBorder="1" applyAlignment="1">
      <alignment horizontal="center" vertical="center" wrapText="1"/>
    </xf>
    <xf numFmtId="0" fontId="42" fillId="3" borderId="4" xfId="0" applyFont="1" applyFill="1" applyBorder="1" applyAlignment="1">
      <alignment horizontal="center" vertical="center" wrapText="1"/>
    </xf>
    <xf numFmtId="0" fontId="42" fillId="3" borderId="57" xfId="0" applyFont="1" applyFill="1" applyBorder="1" applyAlignment="1">
      <alignment horizontal="center" vertical="center" wrapText="1"/>
    </xf>
    <xf numFmtId="0" fontId="42" fillId="3" borderId="56" xfId="0" applyFont="1" applyFill="1" applyBorder="1" applyAlignment="1">
      <alignment horizontal="center" vertical="center" wrapText="1"/>
    </xf>
    <xf numFmtId="0" fontId="42" fillId="3" borderId="5" xfId="0" applyFont="1" applyFill="1" applyBorder="1" applyAlignment="1">
      <alignment horizontal="center" vertical="center" wrapText="1"/>
    </xf>
    <xf numFmtId="0" fontId="42" fillId="3" borderId="6" xfId="0" applyFont="1" applyFill="1" applyBorder="1" applyAlignment="1">
      <alignment horizontal="center" vertical="center" wrapText="1"/>
    </xf>
    <xf numFmtId="0" fontId="42" fillId="3" borderId="61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80" fillId="3" borderId="2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7" xfId="0" applyFont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57" xfId="0" applyFont="1" applyFill="1" applyBorder="1" applyAlignment="1">
      <alignment horizontal="center" vertical="center"/>
    </xf>
    <xf numFmtId="0" fontId="20" fillId="0" borderId="56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/>
    </xf>
    <xf numFmtId="0" fontId="20" fillId="3" borderId="56" xfId="0" applyFont="1" applyFill="1" applyBorder="1" applyAlignment="1">
      <alignment horizontal="center" vertical="center"/>
    </xf>
    <xf numFmtId="0" fontId="42" fillId="0" borderId="7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2" fillId="3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3" fontId="0" fillId="3" borderId="5" xfId="0" applyNumberFormat="1" applyFill="1" applyBorder="1" applyAlignment="1">
      <alignment horizontal="center" vertical="center"/>
    </xf>
    <xf numFmtId="3" fontId="0" fillId="3" borderId="6" xfId="0" applyNumberFormat="1" applyFill="1" applyBorder="1" applyAlignment="1">
      <alignment horizontal="center" vertical="center"/>
    </xf>
    <xf numFmtId="3" fontId="0" fillId="3" borderId="61" xfId="0" applyNumberFormat="1" applyFill="1" applyBorder="1" applyAlignment="1">
      <alignment horizontal="center" vertical="center"/>
    </xf>
    <xf numFmtId="3" fontId="0" fillId="3" borderId="23" xfId="0" applyNumberFormat="1" applyFill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61" xfId="0" applyNumberFormat="1" applyFill="1" applyBorder="1" applyAlignment="1">
      <alignment horizontal="center" vertical="center" wrapText="1"/>
    </xf>
    <xf numFmtId="3" fontId="0" fillId="3" borderId="23" xfId="0" applyNumberFormat="1" applyFill="1" applyBorder="1" applyAlignment="1">
      <alignment horizontal="center" vertical="center" wrapText="1"/>
    </xf>
    <xf numFmtId="3" fontId="0" fillId="0" borderId="61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28" fillId="0" borderId="5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43" xfId="0" applyFont="1" applyBorder="1" applyAlignment="1">
      <alignment horizontal="left" vertical="center"/>
    </xf>
    <xf numFmtId="0" fontId="28" fillId="0" borderId="45" xfId="0" applyFont="1" applyBorder="1" applyAlignment="1">
      <alignment horizontal="left" vertical="center"/>
    </xf>
    <xf numFmtId="3" fontId="24" fillId="0" borderId="58" xfId="0" applyNumberFormat="1" applyFont="1" applyBorder="1" applyAlignment="1">
      <alignment horizontal="center" vertical="center"/>
    </xf>
    <xf numFmtId="3" fontId="24" fillId="0" borderId="34" xfId="0" applyNumberFormat="1" applyFont="1" applyBorder="1" applyAlignment="1">
      <alignment horizontal="center" vertical="center"/>
    </xf>
    <xf numFmtId="3" fontId="24" fillId="0" borderId="51" xfId="0" applyNumberFormat="1" applyFont="1" applyBorder="1" applyAlignment="1">
      <alignment horizontal="center" vertical="center"/>
    </xf>
    <xf numFmtId="3" fontId="24" fillId="0" borderId="59" xfId="0" applyNumberFormat="1" applyFont="1" applyBorder="1" applyAlignment="1">
      <alignment horizontal="center" vertical="center"/>
    </xf>
    <xf numFmtId="3" fontId="24" fillId="0" borderId="60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horizontal="left" vertical="center"/>
    </xf>
    <xf numFmtId="0" fontId="24" fillId="0" borderId="45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/>
    </xf>
    <xf numFmtId="0" fontId="28" fillId="0" borderId="43" xfId="3" applyFont="1" applyBorder="1" applyAlignment="1">
      <alignment horizontal="left" vertical="center"/>
    </xf>
    <xf numFmtId="0" fontId="28" fillId="0" borderId="45" xfId="3" applyFont="1" applyBorder="1" applyAlignment="1">
      <alignment horizontal="left" vertical="center"/>
    </xf>
    <xf numFmtId="0" fontId="28" fillId="0" borderId="4" xfId="3" applyFont="1" applyBorder="1" applyAlignment="1">
      <alignment horizontal="center" vertical="center"/>
    </xf>
    <xf numFmtId="0" fontId="28" fillId="0" borderId="56" xfId="3" applyFont="1" applyBorder="1" applyAlignment="1">
      <alignment horizontal="center" vertical="center"/>
    </xf>
    <xf numFmtId="0" fontId="28" fillId="0" borderId="57" xfId="3" applyFont="1" applyBorder="1" applyAlignment="1">
      <alignment horizontal="center" vertical="center"/>
    </xf>
    <xf numFmtId="0" fontId="30" fillId="0" borderId="0" xfId="3" applyFont="1" applyAlignment="1">
      <alignment horizontal="center"/>
    </xf>
    <xf numFmtId="3" fontId="24" fillId="0" borderId="58" xfId="0" applyNumberFormat="1" applyFont="1" applyBorder="1" applyAlignment="1">
      <alignment horizontal="center"/>
    </xf>
    <xf numFmtId="3" fontId="24" fillId="0" borderId="34" xfId="0" applyNumberFormat="1" applyFont="1" applyBorder="1" applyAlignment="1">
      <alignment horizontal="center"/>
    </xf>
    <xf numFmtId="3" fontId="24" fillId="0" borderId="51" xfId="0" applyNumberFormat="1" applyFont="1" applyBorder="1" applyAlignment="1">
      <alignment horizontal="center"/>
    </xf>
    <xf numFmtId="3" fontId="24" fillId="0" borderId="33" xfId="0" applyNumberFormat="1" applyFont="1" applyBorder="1" applyAlignment="1">
      <alignment horizontal="center"/>
    </xf>
    <xf numFmtId="3" fontId="28" fillId="0" borderId="14" xfId="0" applyNumberFormat="1" applyFont="1" applyBorder="1" applyAlignment="1">
      <alignment horizontal="center"/>
    </xf>
    <xf numFmtId="3" fontId="28" fillId="0" borderId="16" xfId="0" applyNumberFormat="1" applyFont="1" applyBorder="1" applyAlignment="1">
      <alignment horizontal="center"/>
    </xf>
    <xf numFmtId="3" fontId="28" fillId="0" borderId="28" xfId="0" applyNumberFormat="1" applyFont="1" applyBorder="1" applyAlignment="1">
      <alignment horizontal="center"/>
    </xf>
    <xf numFmtId="3" fontId="28" fillId="0" borderId="35" xfId="0" applyNumberFormat="1" applyFont="1" applyBorder="1" applyAlignment="1">
      <alignment horizontal="center"/>
    </xf>
    <xf numFmtId="3" fontId="24" fillId="0" borderId="60" xfId="0" applyNumberFormat="1" applyFont="1" applyBorder="1" applyAlignment="1">
      <alignment horizontal="center"/>
    </xf>
    <xf numFmtId="0" fontId="24" fillId="0" borderId="13" xfId="0" applyFont="1" applyBorder="1" applyAlignment="1">
      <alignment horizontal="center" vertical="center"/>
    </xf>
    <xf numFmtId="3" fontId="84" fillId="0" borderId="2" xfId="0" applyNumberFormat="1" applyFont="1" applyBorder="1" applyAlignment="1">
      <alignment horizontal="center"/>
    </xf>
    <xf numFmtId="3" fontId="28" fillId="0" borderId="0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28" xfId="0" applyFont="1" applyBorder="1" applyAlignment="1">
      <alignment horizontal="center" vertical="center"/>
    </xf>
    <xf numFmtId="3" fontId="18" fillId="3" borderId="0" xfId="0" applyNumberFormat="1" applyFont="1" applyFill="1" applyBorder="1" applyAlignment="1">
      <alignment horizontal="center"/>
    </xf>
    <xf numFmtId="3" fontId="18" fillId="3" borderId="22" xfId="0" applyNumberFormat="1" applyFont="1" applyFill="1" applyBorder="1" applyAlignment="1">
      <alignment horizontal="center"/>
    </xf>
    <xf numFmtId="0" fontId="15" fillId="3" borderId="4" xfId="0" applyFont="1" applyFill="1" applyBorder="1" applyAlignment="1">
      <alignment vertical="center"/>
    </xf>
    <xf numFmtId="0" fontId="16" fillId="3" borderId="7" xfId="0" applyFont="1" applyFill="1" applyBorder="1" applyAlignment="1">
      <alignment vertic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7" fillId="3" borderId="25" xfId="0" applyFont="1" applyFill="1" applyBorder="1" applyAlignment="1">
      <alignment horizontal="center"/>
    </xf>
    <xf numFmtId="0" fontId="17" fillId="3" borderId="3" xfId="0" applyFont="1" applyFill="1" applyBorder="1" applyAlignment="1">
      <alignment horizontal="center"/>
    </xf>
    <xf numFmtId="0" fontId="17" fillId="3" borderId="0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3" fontId="15" fillId="3" borderId="5" xfId="0" applyNumberFormat="1" applyFont="1" applyFill="1" applyBorder="1" applyAlignment="1">
      <alignment horizontal="center"/>
    </xf>
    <xf numFmtId="3" fontId="15" fillId="3" borderId="6" xfId="0" applyNumberFormat="1" applyFont="1" applyFill="1" applyBorder="1" applyAlignment="1">
      <alignment horizontal="center"/>
    </xf>
    <xf numFmtId="3" fontId="15" fillId="3" borderId="23" xfId="0" applyNumberFormat="1" applyFont="1" applyFill="1" applyBorder="1" applyAlignment="1">
      <alignment horizontal="center"/>
    </xf>
  </cellXfs>
  <cellStyles count="10">
    <cellStyle name="Comma" xfId="1" builtinId="3"/>
    <cellStyle name="Comma 3" xfId="6"/>
    <cellStyle name="Comma 4" xfId="8"/>
    <cellStyle name="Normal" xfId="0" builtinId="0"/>
    <cellStyle name="Normal 12" xfId="7"/>
    <cellStyle name="Normal 13" xfId="9"/>
    <cellStyle name="Normal 2" xfId="4"/>
    <cellStyle name="Normal 3" xfId="5"/>
    <cellStyle name="Normal 4" xfId="3"/>
    <cellStyle name="Normal 9" xfId="2"/>
  </cellStyles>
  <dxfs count="5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21</xdr:row>
      <xdr:rowOff>85725</xdr:rowOff>
    </xdr:from>
    <xdr:to>
      <xdr:col>8</xdr:col>
      <xdr:colOff>657225</xdr:colOff>
      <xdr:row>22</xdr:row>
      <xdr:rowOff>171450</xdr:rowOff>
    </xdr:to>
    <xdr:sp macro="" textlink="">
      <xdr:nvSpPr>
        <xdr:cNvPr id="5" name="Oval 4"/>
        <xdr:cNvSpPr/>
      </xdr:nvSpPr>
      <xdr:spPr>
        <a:xfrm>
          <a:off x="7620000" y="5753100"/>
          <a:ext cx="409575" cy="2857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000" b="1"/>
            <a:t>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323850</xdr:colOff>
      <xdr:row>22</xdr:row>
      <xdr:rowOff>104775</xdr:rowOff>
    </xdr:from>
    <xdr:to>
      <xdr:col>18</xdr:col>
      <xdr:colOff>771525</xdr:colOff>
      <xdr:row>23</xdr:row>
      <xdr:rowOff>104774</xdr:rowOff>
    </xdr:to>
    <xdr:sp macro="" textlink="">
      <xdr:nvSpPr>
        <xdr:cNvPr id="5" name="Oval 4"/>
        <xdr:cNvSpPr/>
      </xdr:nvSpPr>
      <xdr:spPr>
        <a:xfrm>
          <a:off x="11534775" y="8258175"/>
          <a:ext cx="447675" cy="3327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000" baseline="0"/>
            <a:t> </a:t>
          </a:r>
          <a:r>
            <a:rPr lang="en-MY" sz="1000" b="1" baseline="0"/>
            <a:t>2</a:t>
          </a:r>
          <a:endParaRPr lang="en-MY" sz="10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295275</xdr:colOff>
      <xdr:row>37</xdr:row>
      <xdr:rowOff>57150</xdr:rowOff>
    </xdr:from>
    <xdr:to>
      <xdr:col>18</xdr:col>
      <xdr:colOff>752475</xdr:colOff>
      <xdr:row>38</xdr:row>
      <xdr:rowOff>180974</xdr:rowOff>
    </xdr:to>
    <xdr:sp macro="" textlink="">
      <xdr:nvSpPr>
        <xdr:cNvPr id="4" name="Oval 3"/>
        <xdr:cNvSpPr/>
      </xdr:nvSpPr>
      <xdr:spPr>
        <a:xfrm>
          <a:off x="11134725" y="8372475"/>
          <a:ext cx="457200" cy="31369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0" baseline="0"/>
            <a:t> 3</a:t>
          </a:r>
          <a:endParaRPr lang="en-MY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22</xdr:row>
      <xdr:rowOff>0</xdr:rowOff>
    </xdr:from>
    <xdr:to>
      <xdr:col>18</xdr:col>
      <xdr:colOff>514350</xdr:colOff>
      <xdr:row>23</xdr:row>
      <xdr:rowOff>28574</xdr:rowOff>
    </xdr:to>
    <xdr:sp macro="" textlink="">
      <xdr:nvSpPr>
        <xdr:cNvPr id="3" name="Oval 2"/>
        <xdr:cNvSpPr/>
      </xdr:nvSpPr>
      <xdr:spPr>
        <a:xfrm>
          <a:off x="10496550" y="7486650"/>
          <a:ext cx="514350" cy="3803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 </a:t>
          </a:r>
          <a:r>
            <a:rPr lang="en-MY" sz="1100" b="1" baseline="0"/>
            <a:t>4</a:t>
          </a:r>
          <a:endParaRPr lang="en-MY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32</xdr:row>
      <xdr:rowOff>0</xdr:rowOff>
    </xdr:from>
    <xdr:to>
      <xdr:col>13</xdr:col>
      <xdr:colOff>514350</xdr:colOff>
      <xdr:row>33</xdr:row>
      <xdr:rowOff>190499</xdr:rowOff>
    </xdr:to>
    <xdr:sp macro="" textlink="">
      <xdr:nvSpPr>
        <xdr:cNvPr id="4" name="Oval 3"/>
        <xdr:cNvSpPr/>
      </xdr:nvSpPr>
      <xdr:spPr>
        <a:xfrm>
          <a:off x="9810750" y="7143750"/>
          <a:ext cx="514350" cy="3803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 </a:t>
          </a:r>
          <a:r>
            <a:rPr lang="en-MY" sz="1100" b="1" baseline="0"/>
            <a:t>5</a:t>
          </a:r>
          <a:endParaRPr lang="en-MY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24</xdr:row>
      <xdr:rowOff>66675</xdr:rowOff>
    </xdr:from>
    <xdr:to>
      <xdr:col>13</xdr:col>
      <xdr:colOff>609600</xdr:colOff>
      <xdr:row>25</xdr:row>
      <xdr:rowOff>171449</xdr:rowOff>
    </xdr:to>
    <xdr:sp macro="" textlink="">
      <xdr:nvSpPr>
        <xdr:cNvPr id="3" name="Oval 2"/>
        <xdr:cNvSpPr/>
      </xdr:nvSpPr>
      <xdr:spPr>
        <a:xfrm>
          <a:off x="7991475" y="5743575"/>
          <a:ext cx="457200" cy="2946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0" baseline="0"/>
            <a:t> 6</a:t>
          </a:r>
          <a:endParaRPr lang="en-MY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380999</xdr:colOff>
      <xdr:row>18</xdr:row>
      <xdr:rowOff>161925</xdr:rowOff>
    </xdr:from>
    <xdr:to>
      <xdr:col>14</xdr:col>
      <xdr:colOff>0</xdr:colOff>
      <xdr:row>19</xdr:row>
      <xdr:rowOff>152400</xdr:rowOff>
    </xdr:to>
    <xdr:sp macro="" textlink="">
      <xdr:nvSpPr>
        <xdr:cNvPr id="3" name="Oval 2"/>
        <xdr:cNvSpPr/>
      </xdr:nvSpPr>
      <xdr:spPr>
        <a:xfrm>
          <a:off x="8590915" y="6381750"/>
          <a:ext cx="467360" cy="3619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7</a:t>
          </a:r>
          <a:endParaRPr lang="en-MY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488950</xdr:colOff>
      <xdr:row>28</xdr:row>
      <xdr:rowOff>28575</xdr:rowOff>
    </xdr:from>
    <xdr:to>
      <xdr:col>8</xdr:col>
      <xdr:colOff>346074</xdr:colOff>
      <xdr:row>30</xdr:row>
      <xdr:rowOff>76200</xdr:rowOff>
    </xdr:to>
    <xdr:sp macro="" textlink="">
      <xdr:nvSpPr>
        <xdr:cNvPr id="2" name="Oval 1"/>
        <xdr:cNvSpPr/>
      </xdr:nvSpPr>
      <xdr:spPr>
        <a:xfrm>
          <a:off x="7956550" y="6019800"/>
          <a:ext cx="466724" cy="3714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 8</a:t>
          </a:r>
          <a:endParaRPr lang="en-MY" sz="11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209550</xdr:colOff>
      <xdr:row>72</xdr:row>
      <xdr:rowOff>9527</xdr:rowOff>
    </xdr:from>
    <xdr:to>
      <xdr:col>10</xdr:col>
      <xdr:colOff>723900</xdr:colOff>
      <xdr:row>74</xdr:row>
      <xdr:rowOff>0</xdr:rowOff>
    </xdr:to>
    <xdr:sp macro="" textlink="">
      <xdr:nvSpPr>
        <xdr:cNvPr id="2" name="Oval 1"/>
        <xdr:cNvSpPr/>
      </xdr:nvSpPr>
      <xdr:spPr>
        <a:xfrm>
          <a:off x="9163050" y="8648702"/>
          <a:ext cx="514350" cy="390523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9</a:t>
          </a:r>
          <a:endParaRPr lang="en-MY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24</xdr:row>
      <xdr:rowOff>180976</xdr:rowOff>
    </xdr:from>
    <xdr:to>
      <xdr:col>8</xdr:col>
      <xdr:colOff>523875</xdr:colOff>
      <xdr:row>26</xdr:row>
      <xdr:rowOff>95250</xdr:rowOff>
    </xdr:to>
    <xdr:sp macro="" textlink="">
      <xdr:nvSpPr>
        <xdr:cNvPr id="3" name="Oval 2"/>
        <xdr:cNvSpPr/>
      </xdr:nvSpPr>
      <xdr:spPr>
        <a:xfrm>
          <a:off x="7572375" y="5915026"/>
          <a:ext cx="514350" cy="295274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1" baseline="0"/>
            <a:t> 10</a:t>
          </a:r>
          <a:endParaRPr lang="en-MY" sz="11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152399</xdr:colOff>
      <xdr:row>23</xdr:row>
      <xdr:rowOff>28574</xdr:rowOff>
    </xdr:from>
    <xdr:to>
      <xdr:col>8</xdr:col>
      <xdr:colOff>695324</xdr:colOff>
      <xdr:row>24</xdr:row>
      <xdr:rowOff>133349</xdr:rowOff>
    </xdr:to>
    <xdr:sp macro="" textlink="">
      <xdr:nvSpPr>
        <xdr:cNvPr id="2" name="Oval 1"/>
        <xdr:cNvSpPr/>
      </xdr:nvSpPr>
      <xdr:spPr>
        <a:xfrm>
          <a:off x="7886699" y="5676899"/>
          <a:ext cx="542925" cy="2952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aseline="0"/>
            <a:t> </a:t>
          </a:r>
          <a:r>
            <a:rPr lang="en-MY" sz="1100" b="1" baseline="0"/>
            <a:t>11</a:t>
          </a:r>
          <a:endParaRPr lang="en-MY" sz="11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161925</xdr:colOff>
      <xdr:row>17</xdr:row>
      <xdr:rowOff>304800</xdr:rowOff>
    </xdr:from>
    <xdr:to>
      <xdr:col>15</xdr:col>
      <xdr:colOff>676275</xdr:colOff>
      <xdr:row>18</xdr:row>
      <xdr:rowOff>342899</xdr:rowOff>
    </xdr:to>
    <xdr:sp macro="" textlink="">
      <xdr:nvSpPr>
        <xdr:cNvPr id="2" name="Oval 1"/>
        <xdr:cNvSpPr/>
      </xdr:nvSpPr>
      <xdr:spPr>
        <a:xfrm>
          <a:off x="10325100" y="5924550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12</a:t>
          </a:r>
          <a:endParaRPr lang="en-MY" sz="1100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43</xdr:row>
      <xdr:rowOff>76200</xdr:rowOff>
    </xdr:from>
    <xdr:to>
      <xdr:col>19</xdr:col>
      <xdr:colOff>0</xdr:colOff>
      <xdr:row>45</xdr:row>
      <xdr:rowOff>66674</xdr:rowOff>
    </xdr:to>
    <xdr:sp macro="" textlink="">
      <xdr:nvSpPr>
        <xdr:cNvPr id="2" name="Oval 1"/>
        <xdr:cNvSpPr/>
      </xdr:nvSpPr>
      <xdr:spPr>
        <a:xfrm>
          <a:off x="11363325" y="8343900"/>
          <a:ext cx="514350" cy="3708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13</a:t>
          </a:r>
          <a:endParaRPr lang="en-MY" sz="11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828675</xdr:colOff>
      <xdr:row>16</xdr:row>
      <xdr:rowOff>28575</xdr:rowOff>
    </xdr:from>
    <xdr:to>
      <xdr:col>6</xdr:col>
      <xdr:colOff>361950</xdr:colOff>
      <xdr:row>17</xdr:row>
      <xdr:rowOff>0</xdr:rowOff>
    </xdr:to>
    <xdr:sp macro="" textlink="">
      <xdr:nvSpPr>
        <xdr:cNvPr id="3" name="Oval 2"/>
        <xdr:cNvSpPr/>
      </xdr:nvSpPr>
      <xdr:spPr>
        <a:xfrm>
          <a:off x="7229475" y="5581650"/>
          <a:ext cx="514350" cy="3238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aseline="0"/>
            <a:t> </a:t>
          </a:r>
          <a:r>
            <a:rPr lang="en-MY" sz="1100" b="1" baseline="0"/>
            <a:t>14</a:t>
          </a:r>
          <a:endParaRPr lang="en-MY" sz="1100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352425</xdr:colOff>
      <xdr:row>18</xdr:row>
      <xdr:rowOff>161925</xdr:rowOff>
    </xdr:from>
    <xdr:to>
      <xdr:col>15</xdr:col>
      <xdr:colOff>209550</xdr:colOff>
      <xdr:row>19</xdr:row>
      <xdr:rowOff>85724</xdr:rowOff>
    </xdr:to>
    <xdr:sp macro="" textlink="">
      <xdr:nvSpPr>
        <xdr:cNvPr id="2" name="Oval 1"/>
        <xdr:cNvSpPr/>
      </xdr:nvSpPr>
      <xdr:spPr>
        <a:xfrm>
          <a:off x="10668000" y="7620000"/>
          <a:ext cx="533400" cy="3327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aseline="0"/>
            <a:t> </a:t>
          </a:r>
          <a:r>
            <a:rPr lang="en-MY" sz="1100" b="1" baseline="0"/>
            <a:t>15</a:t>
          </a:r>
          <a:endParaRPr lang="en-MY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419100</xdr:colOff>
      <xdr:row>21</xdr:row>
      <xdr:rowOff>38100</xdr:rowOff>
    </xdr:from>
    <xdr:to>
      <xdr:col>15</xdr:col>
      <xdr:colOff>257175</xdr:colOff>
      <xdr:row>21</xdr:row>
      <xdr:rowOff>333374</xdr:rowOff>
    </xdr:to>
    <xdr:sp macro="" textlink="">
      <xdr:nvSpPr>
        <xdr:cNvPr id="2" name="Oval 1"/>
        <xdr:cNvSpPr/>
      </xdr:nvSpPr>
      <xdr:spPr>
        <a:xfrm>
          <a:off x="10734675" y="7820025"/>
          <a:ext cx="514350" cy="2946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aseline="0"/>
            <a:t> </a:t>
          </a:r>
          <a:r>
            <a:rPr lang="en-MY" sz="1100" b="1" baseline="0"/>
            <a:t>16</a:t>
          </a:r>
          <a:endParaRPr lang="en-MY" sz="1100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380999</xdr:colOff>
      <xdr:row>23</xdr:row>
      <xdr:rowOff>257175</xdr:rowOff>
    </xdr:from>
    <xdr:to>
      <xdr:col>15</xdr:col>
      <xdr:colOff>190499</xdr:colOff>
      <xdr:row>24</xdr:row>
      <xdr:rowOff>257174</xdr:rowOff>
    </xdr:to>
    <xdr:sp macro="" textlink="">
      <xdr:nvSpPr>
        <xdr:cNvPr id="2" name="Oval 1"/>
        <xdr:cNvSpPr/>
      </xdr:nvSpPr>
      <xdr:spPr>
        <a:xfrm>
          <a:off x="10695940" y="7743825"/>
          <a:ext cx="485775" cy="2946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1" baseline="0"/>
            <a:t>17</a:t>
          </a:r>
          <a:endParaRPr lang="en-MY" sz="1100" b="1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285749</xdr:colOff>
      <xdr:row>21</xdr:row>
      <xdr:rowOff>47624</xdr:rowOff>
    </xdr:from>
    <xdr:to>
      <xdr:col>15</xdr:col>
      <xdr:colOff>142875</xdr:colOff>
      <xdr:row>21</xdr:row>
      <xdr:rowOff>323849</xdr:rowOff>
    </xdr:to>
    <xdr:sp macro="" textlink="">
      <xdr:nvSpPr>
        <xdr:cNvPr id="3" name="Oval 2"/>
        <xdr:cNvSpPr/>
      </xdr:nvSpPr>
      <xdr:spPr>
        <a:xfrm>
          <a:off x="10600690" y="7762240"/>
          <a:ext cx="534035" cy="27622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aseline="0"/>
            <a:t> </a:t>
          </a:r>
          <a:r>
            <a:rPr lang="en-MY" sz="1100" b="1" baseline="0"/>
            <a:t>18</a:t>
          </a:r>
          <a:endParaRPr lang="en-MY" sz="1100" b="1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190500</xdr:colOff>
      <xdr:row>49</xdr:row>
      <xdr:rowOff>47625</xdr:rowOff>
    </xdr:from>
    <xdr:to>
      <xdr:col>16</xdr:col>
      <xdr:colOff>704850</xdr:colOff>
      <xdr:row>51</xdr:row>
      <xdr:rowOff>47624</xdr:rowOff>
    </xdr:to>
    <xdr:sp macro="" textlink="">
      <xdr:nvSpPr>
        <xdr:cNvPr id="2" name="Oval 1"/>
        <xdr:cNvSpPr/>
      </xdr:nvSpPr>
      <xdr:spPr>
        <a:xfrm>
          <a:off x="12477750" y="9458325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19</a:t>
          </a:r>
          <a:endParaRPr lang="en-MY" sz="1100" b="1"/>
        </a:p>
      </xdr:txBody>
    </xdr:sp>
    <xdr:clientData/>
  </xdr:twoCellAnchor>
  <xdr:twoCellAnchor>
    <xdr:from>
      <xdr:col>15</xdr:col>
      <xdr:colOff>219075</xdr:colOff>
      <xdr:row>97</xdr:row>
      <xdr:rowOff>95250</xdr:rowOff>
    </xdr:from>
    <xdr:to>
      <xdr:col>15</xdr:col>
      <xdr:colOff>733425</xdr:colOff>
      <xdr:row>99</xdr:row>
      <xdr:rowOff>76199</xdr:rowOff>
    </xdr:to>
    <xdr:sp macro="" textlink="">
      <xdr:nvSpPr>
        <xdr:cNvPr id="3" name="Oval 2"/>
        <xdr:cNvSpPr/>
      </xdr:nvSpPr>
      <xdr:spPr>
        <a:xfrm>
          <a:off x="11763375" y="18478500"/>
          <a:ext cx="514350" cy="36131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20</a:t>
          </a:r>
          <a:endParaRPr lang="en-MY" sz="1100"/>
        </a:p>
      </xdr:txBody>
    </xdr:sp>
    <xdr:clientData/>
  </xdr:twoCellAnchor>
  <xdr:twoCellAnchor>
    <xdr:from>
      <xdr:col>15</xdr:col>
      <xdr:colOff>257175</xdr:colOff>
      <xdr:row>146</xdr:row>
      <xdr:rowOff>152400</xdr:rowOff>
    </xdr:from>
    <xdr:to>
      <xdr:col>16</xdr:col>
      <xdr:colOff>28575</xdr:colOff>
      <xdr:row>148</xdr:row>
      <xdr:rowOff>123824</xdr:rowOff>
    </xdr:to>
    <xdr:sp macro="" textlink="">
      <xdr:nvSpPr>
        <xdr:cNvPr id="4" name="Oval 3"/>
        <xdr:cNvSpPr/>
      </xdr:nvSpPr>
      <xdr:spPr>
        <a:xfrm>
          <a:off x="11801475" y="28003500"/>
          <a:ext cx="514350" cy="36131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21</a:t>
          </a:r>
          <a:endParaRPr lang="en-MY" sz="1100"/>
        </a:p>
      </xdr:txBody>
    </xdr:sp>
    <xdr:clientData/>
  </xdr:twoCellAnchor>
  <xdr:twoCellAnchor>
    <xdr:from>
      <xdr:col>15</xdr:col>
      <xdr:colOff>685800</xdr:colOff>
      <xdr:row>194</xdr:row>
      <xdr:rowOff>171450</xdr:rowOff>
    </xdr:from>
    <xdr:to>
      <xdr:col>16</xdr:col>
      <xdr:colOff>457200</xdr:colOff>
      <xdr:row>196</xdr:row>
      <xdr:rowOff>66674</xdr:rowOff>
    </xdr:to>
    <xdr:sp macro="" textlink="">
      <xdr:nvSpPr>
        <xdr:cNvPr id="5" name="Oval 4"/>
        <xdr:cNvSpPr/>
      </xdr:nvSpPr>
      <xdr:spPr>
        <a:xfrm>
          <a:off x="12230100" y="37414200"/>
          <a:ext cx="514350" cy="27559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aseline="0"/>
            <a:t> </a:t>
          </a:r>
          <a:r>
            <a:rPr lang="en-MY" sz="1100" b="1" baseline="0"/>
            <a:t>22</a:t>
          </a:r>
          <a:endParaRPr lang="en-MY" sz="1100" b="1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45</xdr:row>
      <xdr:rowOff>133350</xdr:rowOff>
    </xdr:from>
    <xdr:to>
      <xdr:col>15</xdr:col>
      <xdr:colOff>657225</xdr:colOff>
      <xdr:row>47</xdr:row>
      <xdr:rowOff>38098</xdr:rowOff>
    </xdr:to>
    <xdr:sp macro="" textlink="">
      <xdr:nvSpPr>
        <xdr:cNvPr id="2" name="Oval 1"/>
        <xdr:cNvSpPr/>
      </xdr:nvSpPr>
      <xdr:spPr>
        <a:xfrm>
          <a:off x="11515725" y="9301480"/>
          <a:ext cx="514350" cy="2660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1" baseline="0"/>
            <a:t> 23</a:t>
          </a:r>
          <a:endParaRPr lang="en-MY" sz="1100" b="1"/>
        </a:p>
      </xdr:txBody>
    </xdr:sp>
    <xdr:clientData/>
  </xdr:twoCellAnchor>
  <xdr:twoCellAnchor>
    <xdr:from>
      <xdr:col>15</xdr:col>
      <xdr:colOff>180975</xdr:colOff>
      <xdr:row>91</xdr:row>
      <xdr:rowOff>123825</xdr:rowOff>
    </xdr:from>
    <xdr:to>
      <xdr:col>16</xdr:col>
      <xdr:colOff>9525</xdr:colOff>
      <xdr:row>93</xdr:row>
      <xdr:rowOff>47624</xdr:rowOff>
    </xdr:to>
    <xdr:sp macro="" textlink="">
      <xdr:nvSpPr>
        <xdr:cNvPr id="3" name="Oval 2"/>
        <xdr:cNvSpPr/>
      </xdr:nvSpPr>
      <xdr:spPr>
        <a:xfrm>
          <a:off x="11553825" y="18954750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24</a:t>
          </a:r>
          <a:endParaRPr lang="en-MY" sz="1100" b="1"/>
        </a:p>
      </xdr:txBody>
    </xdr:sp>
    <xdr:clientData/>
  </xdr:twoCellAnchor>
  <xdr:twoCellAnchor>
    <xdr:from>
      <xdr:col>15</xdr:col>
      <xdr:colOff>114300</xdr:colOff>
      <xdr:row>139</xdr:row>
      <xdr:rowOff>123825</xdr:rowOff>
    </xdr:from>
    <xdr:to>
      <xdr:col>15</xdr:col>
      <xdr:colOff>628650</xdr:colOff>
      <xdr:row>141</xdr:row>
      <xdr:rowOff>123824</xdr:rowOff>
    </xdr:to>
    <xdr:sp macro="" textlink="">
      <xdr:nvSpPr>
        <xdr:cNvPr id="4" name="Oval 3"/>
        <xdr:cNvSpPr/>
      </xdr:nvSpPr>
      <xdr:spPr>
        <a:xfrm>
          <a:off x="11487150" y="28489275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25</a:t>
          </a:r>
          <a:endParaRPr lang="en-MY" sz="1100" b="1"/>
        </a:p>
      </xdr:txBody>
    </xdr:sp>
    <xdr:clientData/>
  </xdr:twoCellAnchor>
  <xdr:twoCellAnchor>
    <xdr:from>
      <xdr:col>15</xdr:col>
      <xdr:colOff>123825</xdr:colOff>
      <xdr:row>185</xdr:row>
      <xdr:rowOff>66675</xdr:rowOff>
    </xdr:from>
    <xdr:to>
      <xdr:col>15</xdr:col>
      <xdr:colOff>638175</xdr:colOff>
      <xdr:row>187</xdr:row>
      <xdr:rowOff>85724</xdr:rowOff>
    </xdr:to>
    <xdr:sp macro="" textlink="">
      <xdr:nvSpPr>
        <xdr:cNvPr id="5" name="Oval 4"/>
        <xdr:cNvSpPr/>
      </xdr:nvSpPr>
      <xdr:spPr>
        <a:xfrm>
          <a:off x="11496675" y="38128575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26</a:t>
          </a:r>
          <a:endParaRPr lang="en-MY" sz="1100" b="1"/>
        </a:p>
      </xdr:txBody>
    </xdr:sp>
    <xdr:clientData/>
  </xdr:twoCellAnchor>
  <xdr:twoCellAnchor>
    <xdr:from>
      <xdr:col>15</xdr:col>
      <xdr:colOff>38100</xdr:colOff>
      <xdr:row>236</xdr:row>
      <xdr:rowOff>104775</xdr:rowOff>
    </xdr:from>
    <xdr:to>
      <xdr:col>15</xdr:col>
      <xdr:colOff>552450</xdr:colOff>
      <xdr:row>238</xdr:row>
      <xdr:rowOff>123824</xdr:rowOff>
    </xdr:to>
    <xdr:sp macro="" textlink="">
      <xdr:nvSpPr>
        <xdr:cNvPr id="6" name="Oval 5"/>
        <xdr:cNvSpPr/>
      </xdr:nvSpPr>
      <xdr:spPr>
        <a:xfrm>
          <a:off x="11410950" y="47825025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27</a:t>
          </a:r>
          <a:endParaRPr lang="en-MY" sz="1100" b="1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48</xdr:col>
      <xdr:colOff>38100</xdr:colOff>
      <xdr:row>59</xdr:row>
      <xdr:rowOff>25400</xdr:rowOff>
    </xdr:from>
    <xdr:to>
      <xdr:col>50</xdr:col>
      <xdr:colOff>88900</xdr:colOff>
      <xdr:row>61</xdr:row>
      <xdr:rowOff>126999</xdr:rowOff>
    </xdr:to>
    <xdr:sp macro="" textlink="">
      <xdr:nvSpPr>
        <xdr:cNvPr id="2" name="Oval 1"/>
        <xdr:cNvSpPr/>
      </xdr:nvSpPr>
      <xdr:spPr>
        <a:xfrm>
          <a:off x="15278100" y="11664950"/>
          <a:ext cx="622300" cy="4819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 </a:t>
          </a:r>
          <a:r>
            <a:rPr lang="en-MY" sz="1200" b="1" baseline="0"/>
            <a:t>28</a:t>
          </a:r>
          <a:endParaRPr lang="en-MY" sz="1200" b="1"/>
        </a:p>
      </xdr:txBody>
    </xdr:sp>
    <xdr:clientData/>
  </xdr:twoCellAnchor>
  <xdr:twoCellAnchor>
    <xdr:from>
      <xdr:col>48</xdr:col>
      <xdr:colOff>0</xdr:colOff>
      <xdr:row>121</xdr:row>
      <xdr:rowOff>0</xdr:rowOff>
    </xdr:from>
    <xdr:to>
      <xdr:col>50</xdr:col>
      <xdr:colOff>50800</xdr:colOff>
      <xdr:row>123</xdr:row>
      <xdr:rowOff>101599</xdr:rowOff>
    </xdr:to>
    <xdr:sp macro="" textlink="">
      <xdr:nvSpPr>
        <xdr:cNvPr id="6" name="Oval 5"/>
        <xdr:cNvSpPr/>
      </xdr:nvSpPr>
      <xdr:spPr>
        <a:xfrm>
          <a:off x="15240000" y="23612475"/>
          <a:ext cx="622300" cy="4819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1" baseline="0"/>
            <a:t>  </a:t>
          </a:r>
          <a:r>
            <a:rPr lang="en-MY" sz="1200" b="1" baseline="0"/>
            <a:t>29</a:t>
          </a:r>
          <a:endParaRPr lang="en-MY" sz="1200" b="1"/>
        </a:p>
      </xdr:txBody>
    </xdr:sp>
    <xdr:clientData/>
  </xdr:twoCellAnchor>
  <xdr:twoCellAnchor>
    <xdr:from>
      <xdr:col>50</xdr:col>
      <xdr:colOff>152400</xdr:colOff>
      <xdr:row>186</xdr:row>
      <xdr:rowOff>114300</xdr:rowOff>
    </xdr:from>
    <xdr:to>
      <xdr:col>51</xdr:col>
      <xdr:colOff>393700</xdr:colOff>
      <xdr:row>189</xdr:row>
      <xdr:rowOff>25399</xdr:rowOff>
    </xdr:to>
    <xdr:sp macro="" textlink="">
      <xdr:nvSpPr>
        <xdr:cNvPr id="7" name="Oval 6"/>
        <xdr:cNvSpPr/>
      </xdr:nvSpPr>
      <xdr:spPr>
        <a:xfrm>
          <a:off x="15963900" y="36747450"/>
          <a:ext cx="622300" cy="4819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1" baseline="0"/>
            <a:t>  </a:t>
          </a:r>
          <a:r>
            <a:rPr lang="en-MY" sz="1200" b="1" baseline="0"/>
            <a:t>30</a:t>
          </a:r>
          <a:endParaRPr lang="en-MY" sz="1200" b="1"/>
        </a:p>
      </xdr:txBody>
    </xdr:sp>
    <xdr:clientData/>
  </xdr:twoCellAnchor>
  <xdr:twoCellAnchor>
    <xdr:from>
      <xdr:col>48</xdr:col>
      <xdr:colOff>101600</xdr:colOff>
      <xdr:row>247</xdr:row>
      <xdr:rowOff>127000</xdr:rowOff>
    </xdr:from>
    <xdr:to>
      <xdr:col>50</xdr:col>
      <xdr:colOff>152400</xdr:colOff>
      <xdr:row>250</xdr:row>
      <xdr:rowOff>38099</xdr:rowOff>
    </xdr:to>
    <xdr:sp macro="" textlink="">
      <xdr:nvSpPr>
        <xdr:cNvPr id="10" name="Oval 9"/>
        <xdr:cNvSpPr/>
      </xdr:nvSpPr>
      <xdr:spPr>
        <a:xfrm>
          <a:off x="15748000" y="48895000"/>
          <a:ext cx="622300" cy="4825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1" baseline="0"/>
            <a:t>  </a:t>
          </a:r>
          <a:r>
            <a:rPr lang="en-MY" sz="1200" b="1" baseline="0"/>
            <a:t>31</a:t>
          </a:r>
          <a:endParaRPr lang="en-MY" sz="1200" b="1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114300</xdr:colOff>
      <xdr:row>37</xdr:row>
      <xdr:rowOff>85725</xdr:rowOff>
    </xdr:from>
    <xdr:to>
      <xdr:col>16</xdr:col>
      <xdr:colOff>628650</xdr:colOff>
      <xdr:row>38</xdr:row>
      <xdr:rowOff>200024</xdr:rowOff>
    </xdr:to>
    <xdr:sp macro="" textlink="">
      <xdr:nvSpPr>
        <xdr:cNvPr id="2" name="Oval 1"/>
        <xdr:cNvSpPr/>
      </xdr:nvSpPr>
      <xdr:spPr>
        <a:xfrm>
          <a:off x="11239500" y="9334500"/>
          <a:ext cx="514350" cy="3708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0" baseline="0"/>
            <a:t>32</a:t>
          </a:r>
          <a:endParaRPr lang="en-MY" sz="1100" b="1"/>
        </a:p>
      </xdr:txBody>
    </xdr:sp>
    <xdr:clientData/>
  </xdr:twoCellAnchor>
  <xdr:twoCellAnchor>
    <xdr:from>
      <xdr:col>16</xdr:col>
      <xdr:colOff>180975</xdr:colOff>
      <xdr:row>75</xdr:row>
      <xdr:rowOff>85725</xdr:rowOff>
    </xdr:from>
    <xdr:to>
      <xdr:col>17</xdr:col>
      <xdr:colOff>19050</xdr:colOff>
      <xdr:row>76</xdr:row>
      <xdr:rowOff>209549</xdr:rowOff>
    </xdr:to>
    <xdr:sp macro="" textlink="">
      <xdr:nvSpPr>
        <xdr:cNvPr id="3" name="Oval 2"/>
        <xdr:cNvSpPr/>
      </xdr:nvSpPr>
      <xdr:spPr>
        <a:xfrm>
          <a:off x="11306175" y="19107150"/>
          <a:ext cx="514350" cy="3803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33</a:t>
          </a:r>
          <a:endParaRPr lang="en-MY" sz="1100" b="1"/>
        </a:p>
      </xdr:txBody>
    </xdr:sp>
    <xdr:clientData/>
  </xdr:twoCellAnchor>
  <xdr:twoCellAnchor>
    <xdr:from>
      <xdr:col>16</xdr:col>
      <xdr:colOff>200025</xdr:colOff>
      <xdr:row>113</xdr:row>
      <xdr:rowOff>123825</xdr:rowOff>
    </xdr:from>
    <xdr:to>
      <xdr:col>17</xdr:col>
      <xdr:colOff>38100</xdr:colOff>
      <xdr:row>114</xdr:row>
      <xdr:rowOff>238124</xdr:rowOff>
    </xdr:to>
    <xdr:sp macro="" textlink="">
      <xdr:nvSpPr>
        <xdr:cNvPr id="4" name="Oval 3"/>
        <xdr:cNvSpPr/>
      </xdr:nvSpPr>
      <xdr:spPr>
        <a:xfrm>
          <a:off x="11325225" y="28898850"/>
          <a:ext cx="514350" cy="3803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34</a:t>
          </a:r>
          <a:endParaRPr lang="en-MY" sz="1100" b="1"/>
        </a:p>
      </xdr:txBody>
    </xdr:sp>
    <xdr:clientData/>
  </xdr:twoCellAnchor>
  <xdr:twoCellAnchor>
    <xdr:from>
      <xdr:col>16</xdr:col>
      <xdr:colOff>200025</xdr:colOff>
      <xdr:row>151</xdr:row>
      <xdr:rowOff>66675</xdr:rowOff>
    </xdr:from>
    <xdr:to>
      <xdr:col>17</xdr:col>
      <xdr:colOff>38100</xdr:colOff>
      <xdr:row>152</xdr:row>
      <xdr:rowOff>190499</xdr:rowOff>
    </xdr:to>
    <xdr:sp macro="" textlink="">
      <xdr:nvSpPr>
        <xdr:cNvPr id="6" name="Oval 5"/>
        <xdr:cNvSpPr/>
      </xdr:nvSpPr>
      <xdr:spPr>
        <a:xfrm>
          <a:off x="11325225" y="38633400"/>
          <a:ext cx="514350" cy="3803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35</a:t>
          </a:r>
          <a:endParaRPr lang="en-MY" sz="1100" b="1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24</xdr:row>
      <xdr:rowOff>95250</xdr:rowOff>
    </xdr:from>
    <xdr:to>
      <xdr:col>10</xdr:col>
      <xdr:colOff>590550</xdr:colOff>
      <xdr:row>26</xdr:row>
      <xdr:rowOff>161925</xdr:rowOff>
    </xdr:to>
    <xdr:sp macro="" textlink="">
      <xdr:nvSpPr>
        <xdr:cNvPr id="2" name="10-Point Star 1"/>
        <xdr:cNvSpPr/>
      </xdr:nvSpPr>
      <xdr:spPr>
        <a:xfrm>
          <a:off x="8391525" y="6545580"/>
          <a:ext cx="552450" cy="526415"/>
        </a:xfrm>
        <a:prstGeom prst="star10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/>
            <a:t>  38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30</xdr:row>
      <xdr:rowOff>247650</xdr:rowOff>
    </xdr:from>
    <xdr:to>
      <xdr:col>13</xdr:col>
      <xdr:colOff>600075</xdr:colOff>
      <xdr:row>32</xdr:row>
      <xdr:rowOff>76199</xdr:rowOff>
    </xdr:to>
    <xdr:sp macro="" textlink="">
      <xdr:nvSpPr>
        <xdr:cNvPr id="2" name="Oval 1"/>
        <xdr:cNvSpPr/>
      </xdr:nvSpPr>
      <xdr:spPr>
        <a:xfrm>
          <a:off x="11029950" y="8334375"/>
          <a:ext cx="53340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36</a:t>
          </a:r>
          <a:endParaRPr lang="en-MY" sz="1100" b="1"/>
        </a:p>
      </xdr:txBody>
    </xdr:sp>
    <xdr:clientData/>
  </xdr:twoCellAnchor>
  <xdr:twoCellAnchor>
    <xdr:from>
      <xdr:col>12</xdr:col>
      <xdr:colOff>733425</xdr:colOff>
      <xdr:row>58</xdr:row>
      <xdr:rowOff>266700</xdr:rowOff>
    </xdr:from>
    <xdr:to>
      <xdr:col>13</xdr:col>
      <xdr:colOff>419100</xdr:colOff>
      <xdr:row>60</xdr:row>
      <xdr:rowOff>19049</xdr:rowOff>
    </xdr:to>
    <xdr:sp macro="" textlink="">
      <xdr:nvSpPr>
        <xdr:cNvPr id="3" name="Oval 2"/>
        <xdr:cNvSpPr/>
      </xdr:nvSpPr>
      <xdr:spPr>
        <a:xfrm>
          <a:off x="10868025" y="16735425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37</a:t>
          </a:r>
          <a:endParaRPr lang="en-MY" sz="1100" b="1"/>
        </a:p>
      </xdr:txBody>
    </xdr:sp>
    <xdr:clientData/>
  </xdr:twoCellAnchor>
  <xdr:twoCellAnchor>
    <xdr:from>
      <xdr:col>13</xdr:col>
      <xdr:colOff>228600</xdr:colOff>
      <xdr:row>90</xdr:row>
      <xdr:rowOff>9525</xdr:rowOff>
    </xdr:from>
    <xdr:to>
      <xdr:col>13</xdr:col>
      <xdr:colOff>742950</xdr:colOff>
      <xdr:row>91</xdr:row>
      <xdr:rowOff>66674</xdr:rowOff>
    </xdr:to>
    <xdr:sp macro="" textlink="">
      <xdr:nvSpPr>
        <xdr:cNvPr id="4" name="Oval 3"/>
        <xdr:cNvSpPr/>
      </xdr:nvSpPr>
      <xdr:spPr>
        <a:xfrm>
          <a:off x="11191875" y="26117550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38</a:t>
          </a:r>
          <a:endParaRPr lang="en-MY" sz="1100" b="1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36</xdr:row>
      <xdr:rowOff>180975</xdr:rowOff>
    </xdr:from>
    <xdr:to>
      <xdr:col>10</xdr:col>
      <xdr:colOff>514350</xdr:colOff>
      <xdr:row>38</xdr:row>
      <xdr:rowOff>180974</xdr:rowOff>
    </xdr:to>
    <xdr:sp macro="" textlink="">
      <xdr:nvSpPr>
        <xdr:cNvPr id="3" name="Oval 2"/>
        <xdr:cNvSpPr/>
      </xdr:nvSpPr>
      <xdr:spPr>
        <a:xfrm>
          <a:off x="9191625" y="7115175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39</a:t>
          </a:r>
          <a:endParaRPr lang="en-MY" sz="1100" b="1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57150</xdr:colOff>
      <xdr:row>45</xdr:row>
      <xdr:rowOff>28575</xdr:rowOff>
    </xdr:from>
    <xdr:to>
      <xdr:col>18</xdr:col>
      <xdr:colOff>190500</xdr:colOff>
      <xdr:row>47</xdr:row>
      <xdr:rowOff>9524</xdr:rowOff>
    </xdr:to>
    <xdr:sp macro="" textlink="">
      <xdr:nvSpPr>
        <xdr:cNvPr id="2" name="Oval 1"/>
        <xdr:cNvSpPr/>
      </xdr:nvSpPr>
      <xdr:spPr>
        <a:xfrm>
          <a:off x="13125450" y="9749155"/>
          <a:ext cx="514350" cy="3803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="1" baseline="0"/>
            <a:t> 40</a:t>
          </a:r>
          <a:endParaRPr lang="en-MY" sz="1100" b="1"/>
        </a:p>
      </xdr:txBody>
    </xdr:sp>
    <xdr:clientData/>
  </xdr:twoCellAnchor>
  <xdr:twoCellAnchor>
    <xdr:from>
      <xdr:col>17</xdr:col>
      <xdr:colOff>0</xdr:colOff>
      <xdr:row>94</xdr:row>
      <xdr:rowOff>0</xdr:rowOff>
    </xdr:from>
    <xdr:to>
      <xdr:col>18</xdr:col>
      <xdr:colOff>133350</xdr:colOff>
      <xdr:row>95</xdr:row>
      <xdr:rowOff>190499</xdr:rowOff>
    </xdr:to>
    <xdr:sp macro="" textlink="">
      <xdr:nvSpPr>
        <xdr:cNvPr id="3" name="Oval 2"/>
        <xdr:cNvSpPr/>
      </xdr:nvSpPr>
      <xdr:spPr>
        <a:xfrm>
          <a:off x="13068300" y="20126960"/>
          <a:ext cx="514350" cy="38036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r>
            <a:rPr lang="en-MY" sz="1100" b="1" baseline="0"/>
            <a:t>41</a:t>
          </a:r>
          <a:endParaRPr lang="en-MY" sz="1100" b="1"/>
        </a:p>
      </xdr:txBody>
    </xdr:sp>
    <xdr:clientData/>
  </xdr:twoCellAnchor>
  <xdr:twoCellAnchor>
    <xdr:from>
      <xdr:col>17</xdr:col>
      <xdr:colOff>0</xdr:colOff>
      <xdr:row>150</xdr:row>
      <xdr:rowOff>57150</xdr:rowOff>
    </xdr:from>
    <xdr:to>
      <xdr:col>18</xdr:col>
      <xdr:colOff>133350</xdr:colOff>
      <xdr:row>152</xdr:row>
      <xdr:rowOff>57149</xdr:rowOff>
    </xdr:to>
    <xdr:sp macro="" textlink="">
      <xdr:nvSpPr>
        <xdr:cNvPr id="5" name="Oval 4"/>
        <xdr:cNvSpPr/>
      </xdr:nvSpPr>
      <xdr:spPr>
        <a:xfrm>
          <a:off x="13001625" y="30899100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endParaRPr lang="en-MY" sz="1100" b="1"/>
        </a:p>
      </xdr:txBody>
    </xdr:sp>
    <xdr:clientData/>
  </xdr:twoCellAnchor>
  <xdr:oneCellAnchor>
    <xdr:from>
      <xdr:col>17</xdr:col>
      <xdr:colOff>66675</xdr:colOff>
      <xdr:row>150</xdr:row>
      <xdr:rowOff>133350</xdr:rowOff>
    </xdr:from>
    <xdr:ext cx="457200" cy="245510"/>
    <xdr:sp macro="" textlink="">
      <xdr:nvSpPr>
        <xdr:cNvPr id="4" name="TextBox 3"/>
        <xdr:cNvSpPr txBox="1"/>
      </xdr:nvSpPr>
      <xdr:spPr>
        <a:xfrm>
          <a:off x="13068300" y="30975300"/>
          <a:ext cx="457200" cy="2455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MY" sz="1100"/>
            <a:t> 42</a:t>
          </a:r>
        </a:p>
      </xdr:txBody>
    </xdr:sp>
    <xdr:clientData/>
  </xdr:oneCellAnchor>
  <xdr:twoCellAnchor>
    <xdr:from>
      <xdr:col>18</xdr:col>
      <xdr:colOff>0</xdr:colOff>
      <xdr:row>203</xdr:row>
      <xdr:rowOff>0</xdr:rowOff>
    </xdr:from>
    <xdr:to>
      <xdr:col>19</xdr:col>
      <xdr:colOff>133350</xdr:colOff>
      <xdr:row>204</xdr:row>
      <xdr:rowOff>190499</xdr:rowOff>
    </xdr:to>
    <xdr:sp macro="" textlink="">
      <xdr:nvSpPr>
        <xdr:cNvPr id="6" name="Oval 5"/>
        <xdr:cNvSpPr/>
      </xdr:nvSpPr>
      <xdr:spPr>
        <a:xfrm>
          <a:off x="13382625" y="41233725"/>
          <a:ext cx="514350" cy="380999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MY" sz="1100" baseline="0"/>
            <a:t> </a:t>
          </a:r>
          <a:endParaRPr lang="en-MY" sz="1100" b="1"/>
        </a:p>
      </xdr:txBody>
    </xdr:sp>
    <xdr:clientData/>
  </xdr:twoCellAnchor>
  <xdr:oneCellAnchor>
    <xdr:from>
      <xdr:col>18</xdr:col>
      <xdr:colOff>114300</xdr:colOff>
      <xdr:row>203</xdr:row>
      <xdr:rowOff>38100</xdr:rowOff>
    </xdr:from>
    <xdr:ext cx="327654" cy="264560"/>
    <xdr:sp macro="" textlink="">
      <xdr:nvSpPr>
        <xdr:cNvPr id="7" name="TextBox 6"/>
        <xdr:cNvSpPr txBox="1"/>
      </xdr:nvSpPr>
      <xdr:spPr>
        <a:xfrm>
          <a:off x="13496925" y="412718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MY" sz="1100"/>
            <a:t>43</a:t>
          </a: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1142999</xdr:colOff>
      <xdr:row>27</xdr:row>
      <xdr:rowOff>47625</xdr:rowOff>
    </xdr:from>
    <xdr:to>
      <xdr:col>6</xdr:col>
      <xdr:colOff>247649</xdr:colOff>
      <xdr:row>28</xdr:row>
      <xdr:rowOff>152399</xdr:rowOff>
    </xdr:to>
    <xdr:sp macro="" textlink="">
      <xdr:nvSpPr>
        <xdr:cNvPr id="3" name="Oval 2"/>
        <xdr:cNvSpPr/>
      </xdr:nvSpPr>
      <xdr:spPr>
        <a:xfrm>
          <a:off x="7362190" y="5676900"/>
          <a:ext cx="485775" cy="29464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000" b="1" baseline="0"/>
            <a:t> 44</a:t>
          </a:r>
          <a:endParaRPr lang="en-MY" sz="1000" b="1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241300</xdr:colOff>
      <xdr:row>46</xdr:row>
      <xdr:rowOff>114300</xdr:rowOff>
    </xdr:from>
    <xdr:to>
      <xdr:col>16</xdr:col>
      <xdr:colOff>777875</xdr:colOff>
      <xdr:row>49</xdr:row>
      <xdr:rowOff>50800</xdr:rowOff>
    </xdr:to>
    <xdr:sp macro="" textlink="">
      <xdr:nvSpPr>
        <xdr:cNvPr id="3" name="Oval 2"/>
        <xdr:cNvSpPr/>
      </xdr:nvSpPr>
      <xdr:spPr>
        <a:xfrm>
          <a:off x="12347575" y="9145270"/>
          <a:ext cx="536575" cy="4222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MY" sz="1100" b="1" baseline="0"/>
            <a:t> 45</a:t>
          </a:r>
          <a:endParaRPr lang="en-MY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4"/>
  <sheetViews>
    <sheetView topLeftCell="A4" workbookViewId="0">
      <selection activeCell="H10" sqref="H10"/>
    </sheetView>
  </sheetViews>
  <sheetFormatPr defaultColWidth="9" defaultRowHeight="15.75"/>
  <cols>
    <col min="1" max="1" width="20.85546875" style="844" customWidth="1"/>
    <col min="2" max="2" width="10.7109375" style="844" customWidth="1"/>
    <col min="3" max="3" width="13.7109375" style="844" customWidth="1"/>
    <col min="4" max="4" width="10.7109375" style="844" customWidth="1"/>
    <col min="5" max="5" width="13.85546875" style="844" customWidth="1"/>
    <col min="6" max="7" width="15" style="844" customWidth="1"/>
    <col min="8" max="9" width="10.7109375" style="844" customWidth="1"/>
    <col min="10" max="41" width="5.7109375" style="844" customWidth="1"/>
    <col min="42" max="256" width="9" style="844"/>
    <col min="257" max="257" width="20.85546875" style="844" customWidth="1"/>
    <col min="258" max="258" width="10.7109375" style="844" customWidth="1"/>
    <col min="259" max="259" width="13.7109375" style="844" customWidth="1"/>
    <col min="260" max="260" width="10.7109375" style="844" customWidth="1"/>
    <col min="261" max="261" width="13.85546875" style="844" customWidth="1"/>
    <col min="262" max="263" width="15" style="844" customWidth="1"/>
    <col min="264" max="265" width="10.7109375" style="844" customWidth="1"/>
    <col min="266" max="297" width="5.7109375" style="844" customWidth="1"/>
    <col min="298" max="512" width="9" style="844"/>
    <col min="513" max="513" width="20.85546875" style="844" customWidth="1"/>
    <col min="514" max="514" width="10.7109375" style="844" customWidth="1"/>
    <col min="515" max="515" width="13.7109375" style="844" customWidth="1"/>
    <col min="516" max="516" width="10.7109375" style="844" customWidth="1"/>
    <col min="517" max="517" width="13.85546875" style="844" customWidth="1"/>
    <col min="518" max="519" width="15" style="844" customWidth="1"/>
    <col min="520" max="521" width="10.7109375" style="844" customWidth="1"/>
    <col min="522" max="553" width="5.7109375" style="844" customWidth="1"/>
    <col min="554" max="768" width="9" style="844"/>
    <col min="769" max="769" width="20.85546875" style="844" customWidth="1"/>
    <col min="770" max="770" width="10.7109375" style="844" customWidth="1"/>
    <col min="771" max="771" width="13.7109375" style="844" customWidth="1"/>
    <col min="772" max="772" width="10.7109375" style="844" customWidth="1"/>
    <col min="773" max="773" width="13.85546875" style="844" customWidth="1"/>
    <col min="774" max="775" width="15" style="844" customWidth="1"/>
    <col min="776" max="777" width="10.7109375" style="844" customWidth="1"/>
    <col min="778" max="809" width="5.7109375" style="844" customWidth="1"/>
    <col min="810" max="1024" width="9" style="844"/>
    <col min="1025" max="1025" width="20.85546875" style="844" customWidth="1"/>
    <col min="1026" max="1026" width="10.7109375" style="844" customWidth="1"/>
    <col min="1027" max="1027" width="13.7109375" style="844" customWidth="1"/>
    <col min="1028" max="1028" width="10.7109375" style="844" customWidth="1"/>
    <col min="1029" max="1029" width="13.85546875" style="844" customWidth="1"/>
    <col min="1030" max="1031" width="15" style="844" customWidth="1"/>
    <col min="1032" max="1033" width="10.7109375" style="844" customWidth="1"/>
    <col min="1034" max="1065" width="5.7109375" style="844" customWidth="1"/>
    <col min="1066" max="1280" width="9" style="844"/>
    <col min="1281" max="1281" width="20.85546875" style="844" customWidth="1"/>
    <col min="1282" max="1282" width="10.7109375" style="844" customWidth="1"/>
    <col min="1283" max="1283" width="13.7109375" style="844" customWidth="1"/>
    <col min="1284" max="1284" width="10.7109375" style="844" customWidth="1"/>
    <col min="1285" max="1285" width="13.85546875" style="844" customWidth="1"/>
    <col min="1286" max="1287" width="15" style="844" customWidth="1"/>
    <col min="1288" max="1289" width="10.7109375" style="844" customWidth="1"/>
    <col min="1290" max="1321" width="5.7109375" style="844" customWidth="1"/>
    <col min="1322" max="1536" width="9" style="844"/>
    <col min="1537" max="1537" width="20.85546875" style="844" customWidth="1"/>
    <col min="1538" max="1538" width="10.7109375" style="844" customWidth="1"/>
    <col min="1539" max="1539" width="13.7109375" style="844" customWidth="1"/>
    <col min="1540" max="1540" width="10.7109375" style="844" customWidth="1"/>
    <col min="1541" max="1541" width="13.85546875" style="844" customWidth="1"/>
    <col min="1542" max="1543" width="15" style="844" customWidth="1"/>
    <col min="1544" max="1545" width="10.7109375" style="844" customWidth="1"/>
    <col min="1546" max="1577" width="5.7109375" style="844" customWidth="1"/>
    <col min="1578" max="1792" width="9" style="844"/>
    <col min="1793" max="1793" width="20.85546875" style="844" customWidth="1"/>
    <col min="1794" max="1794" width="10.7109375" style="844" customWidth="1"/>
    <col min="1795" max="1795" width="13.7109375" style="844" customWidth="1"/>
    <col min="1796" max="1796" width="10.7109375" style="844" customWidth="1"/>
    <col min="1797" max="1797" width="13.85546875" style="844" customWidth="1"/>
    <col min="1798" max="1799" width="15" style="844" customWidth="1"/>
    <col min="1800" max="1801" width="10.7109375" style="844" customWidth="1"/>
    <col min="1802" max="1833" width="5.7109375" style="844" customWidth="1"/>
    <col min="1834" max="2048" width="9" style="844"/>
    <col min="2049" max="2049" width="20.85546875" style="844" customWidth="1"/>
    <col min="2050" max="2050" width="10.7109375" style="844" customWidth="1"/>
    <col min="2051" max="2051" width="13.7109375" style="844" customWidth="1"/>
    <col min="2052" max="2052" width="10.7109375" style="844" customWidth="1"/>
    <col min="2053" max="2053" width="13.85546875" style="844" customWidth="1"/>
    <col min="2054" max="2055" width="15" style="844" customWidth="1"/>
    <col min="2056" max="2057" width="10.7109375" style="844" customWidth="1"/>
    <col min="2058" max="2089" width="5.7109375" style="844" customWidth="1"/>
    <col min="2090" max="2304" width="9" style="844"/>
    <col min="2305" max="2305" width="20.85546875" style="844" customWidth="1"/>
    <col min="2306" max="2306" width="10.7109375" style="844" customWidth="1"/>
    <col min="2307" max="2307" width="13.7109375" style="844" customWidth="1"/>
    <col min="2308" max="2308" width="10.7109375" style="844" customWidth="1"/>
    <col min="2309" max="2309" width="13.85546875" style="844" customWidth="1"/>
    <col min="2310" max="2311" width="15" style="844" customWidth="1"/>
    <col min="2312" max="2313" width="10.7109375" style="844" customWidth="1"/>
    <col min="2314" max="2345" width="5.7109375" style="844" customWidth="1"/>
    <col min="2346" max="2560" width="9" style="844"/>
    <col min="2561" max="2561" width="20.85546875" style="844" customWidth="1"/>
    <col min="2562" max="2562" width="10.7109375" style="844" customWidth="1"/>
    <col min="2563" max="2563" width="13.7109375" style="844" customWidth="1"/>
    <col min="2564" max="2564" width="10.7109375" style="844" customWidth="1"/>
    <col min="2565" max="2565" width="13.85546875" style="844" customWidth="1"/>
    <col min="2566" max="2567" width="15" style="844" customWidth="1"/>
    <col min="2568" max="2569" width="10.7109375" style="844" customWidth="1"/>
    <col min="2570" max="2601" width="5.7109375" style="844" customWidth="1"/>
    <col min="2602" max="2816" width="9" style="844"/>
    <col min="2817" max="2817" width="20.85546875" style="844" customWidth="1"/>
    <col min="2818" max="2818" width="10.7109375" style="844" customWidth="1"/>
    <col min="2819" max="2819" width="13.7109375" style="844" customWidth="1"/>
    <col min="2820" max="2820" width="10.7109375" style="844" customWidth="1"/>
    <col min="2821" max="2821" width="13.85546875" style="844" customWidth="1"/>
    <col min="2822" max="2823" width="15" style="844" customWidth="1"/>
    <col min="2824" max="2825" width="10.7109375" style="844" customWidth="1"/>
    <col min="2826" max="2857" width="5.7109375" style="844" customWidth="1"/>
    <col min="2858" max="3072" width="9" style="844"/>
    <col min="3073" max="3073" width="20.85546875" style="844" customWidth="1"/>
    <col min="3074" max="3074" width="10.7109375" style="844" customWidth="1"/>
    <col min="3075" max="3075" width="13.7109375" style="844" customWidth="1"/>
    <col min="3076" max="3076" width="10.7109375" style="844" customWidth="1"/>
    <col min="3077" max="3077" width="13.85546875" style="844" customWidth="1"/>
    <col min="3078" max="3079" width="15" style="844" customWidth="1"/>
    <col min="3080" max="3081" width="10.7109375" style="844" customWidth="1"/>
    <col min="3082" max="3113" width="5.7109375" style="844" customWidth="1"/>
    <col min="3114" max="3328" width="9" style="844"/>
    <col min="3329" max="3329" width="20.85546875" style="844" customWidth="1"/>
    <col min="3330" max="3330" width="10.7109375" style="844" customWidth="1"/>
    <col min="3331" max="3331" width="13.7109375" style="844" customWidth="1"/>
    <col min="3332" max="3332" width="10.7109375" style="844" customWidth="1"/>
    <col min="3333" max="3333" width="13.85546875" style="844" customWidth="1"/>
    <col min="3334" max="3335" width="15" style="844" customWidth="1"/>
    <col min="3336" max="3337" width="10.7109375" style="844" customWidth="1"/>
    <col min="3338" max="3369" width="5.7109375" style="844" customWidth="1"/>
    <col min="3370" max="3584" width="9" style="844"/>
    <col min="3585" max="3585" width="20.85546875" style="844" customWidth="1"/>
    <col min="3586" max="3586" width="10.7109375" style="844" customWidth="1"/>
    <col min="3587" max="3587" width="13.7109375" style="844" customWidth="1"/>
    <col min="3588" max="3588" width="10.7109375" style="844" customWidth="1"/>
    <col min="3589" max="3589" width="13.85546875" style="844" customWidth="1"/>
    <col min="3590" max="3591" width="15" style="844" customWidth="1"/>
    <col min="3592" max="3593" width="10.7109375" style="844" customWidth="1"/>
    <col min="3594" max="3625" width="5.7109375" style="844" customWidth="1"/>
    <col min="3626" max="3840" width="9" style="844"/>
    <col min="3841" max="3841" width="20.85546875" style="844" customWidth="1"/>
    <col min="3842" max="3842" width="10.7109375" style="844" customWidth="1"/>
    <col min="3843" max="3843" width="13.7109375" style="844" customWidth="1"/>
    <col min="3844" max="3844" width="10.7109375" style="844" customWidth="1"/>
    <col min="3845" max="3845" width="13.85546875" style="844" customWidth="1"/>
    <col min="3846" max="3847" width="15" style="844" customWidth="1"/>
    <col min="3848" max="3849" width="10.7109375" style="844" customWidth="1"/>
    <col min="3850" max="3881" width="5.7109375" style="844" customWidth="1"/>
    <col min="3882" max="4096" width="9" style="844"/>
    <col min="4097" max="4097" width="20.85546875" style="844" customWidth="1"/>
    <col min="4098" max="4098" width="10.7109375" style="844" customWidth="1"/>
    <col min="4099" max="4099" width="13.7109375" style="844" customWidth="1"/>
    <col min="4100" max="4100" width="10.7109375" style="844" customWidth="1"/>
    <col min="4101" max="4101" width="13.85546875" style="844" customWidth="1"/>
    <col min="4102" max="4103" width="15" style="844" customWidth="1"/>
    <col min="4104" max="4105" width="10.7109375" style="844" customWidth="1"/>
    <col min="4106" max="4137" width="5.7109375" style="844" customWidth="1"/>
    <col min="4138" max="4352" width="9" style="844"/>
    <col min="4353" max="4353" width="20.85546875" style="844" customWidth="1"/>
    <col min="4354" max="4354" width="10.7109375" style="844" customWidth="1"/>
    <col min="4355" max="4355" width="13.7109375" style="844" customWidth="1"/>
    <col min="4356" max="4356" width="10.7109375" style="844" customWidth="1"/>
    <col min="4357" max="4357" width="13.85546875" style="844" customWidth="1"/>
    <col min="4358" max="4359" width="15" style="844" customWidth="1"/>
    <col min="4360" max="4361" width="10.7109375" style="844" customWidth="1"/>
    <col min="4362" max="4393" width="5.7109375" style="844" customWidth="1"/>
    <col min="4394" max="4608" width="9" style="844"/>
    <col min="4609" max="4609" width="20.85546875" style="844" customWidth="1"/>
    <col min="4610" max="4610" width="10.7109375" style="844" customWidth="1"/>
    <col min="4611" max="4611" width="13.7109375" style="844" customWidth="1"/>
    <col min="4612" max="4612" width="10.7109375" style="844" customWidth="1"/>
    <col min="4613" max="4613" width="13.85546875" style="844" customWidth="1"/>
    <col min="4614" max="4615" width="15" style="844" customWidth="1"/>
    <col min="4616" max="4617" width="10.7109375" style="844" customWidth="1"/>
    <col min="4618" max="4649" width="5.7109375" style="844" customWidth="1"/>
    <col min="4650" max="4864" width="9" style="844"/>
    <col min="4865" max="4865" width="20.85546875" style="844" customWidth="1"/>
    <col min="4866" max="4866" width="10.7109375" style="844" customWidth="1"/>
    <col min="4867" max="4867" width="13.7109375" style="844" customWidth="1"/>
    <col min="4868" max="4868" width="10.7109375" style="844" customWidth="1"/>
    <col min="4869" max="4869" width="13.85546875" style="844" customWidth="1"/>
    <col min="4870" max="4871" width="15" style="844" customWidth="1"/>
    <col min="4872" max="4873" width="10.7109375" style="844" customWidth="1"/>
    <col min="4874" max="4905" width="5.7109375" style="844" customWidth="1"/>
    <col min="4906" max="5120" width="9" style="844"/>
    <col min="5121" max="5121" width="20.85546875" style="844" customWidth="1"/>
    <col min="5122" max="5122" width="10.7109375" style="844" customWidth="1"/>
    <col min="5123" max="5123" width="13.7109375" style="844" customWidth="1"/>
    <col min="5124" max="5124" width="10.7109375" style="844" customWidth="1"/>
    <col min="5125" max="5125" width="13.85546875" style="844" customWidth="1"/>
    <col min="5126" max="5127" width="15" style="844" customWidth="1"/>
    <col min="5128" max="5129" width="10.7109375" style="844" customWidth="1"/>
    <col min="5130" max="5161" width="5.7109375" style="844" customWidth="1"/>
    <col min="5162" max="5376" width="9" style="844"/>
    <col min="5377" max="5377" width="20.85546875" style="844" customWidth="1"/>
    <col min="5378" max="5378" width="10.7109375" style="844" customWidth="1"/>
    <col min="5379" max="5379" width="13.7109375" style="844" customWidth="1"/>
    <col min="5380" max="5380" width="10.7109375" style="844" customWidth="1"/>
    <col min="5381" max="5381" width="13.85546875" style="844" customWidth="1"/>
    <col min="5382" max="5383" width="15" style="844" customWidth="1"/>
    <col min="5384" max="5385" width="10.7109375" style="844" customWidth="1"/>
    <col min="5386" max="5417" width="5.7109375" style="844" customWidth="1"/>
    <col min="5418" max="5632" width="9" style="844"/>
    <col min="5633" max="5633" width="20.85546875" style="844" customWidth="1"/>
    <col min="5634" max="5634" width="10.7109375" style="844" customWidth="1"/>
    <col min="5635" max="5635" width="13.7109375" style="844" customWidth="1"/>
    <col min="5636" max="5636" width="10.7109375" style="844" customWidth="1"/>
    <col min="5637" max="5637" width="13.85546875" style="844" customWidth="1"/>
    <col min="5638" max="5639" width="15" style="844" customWidth="1"/>
    <col min="5640" max="5641" width="10.7109375" style="844" customWidth="1"/>
    <col min="5642" max="5673" width="5.7109375" style="844" customWidth="1"/>
    <col min="5674" max="5888" width="9" style="844"/>
    <col min="5889" max="5889" width="20.85546875" style="844" customWidth="1"/>
    <col min="5890" max="5890" width="10.7109375" style="844" customWidth="1"/>
    <col min="5891" max="5891" width="13.7109375" style="844" customWidth="1"/>
    <col min="5892" max="5892" width="10.7109375" style="844" customWidth="1"/>
    <col min="5893" max="5893" width="13.85546875" style="844" customWidth="1"/>
    <col min="5894" max="5895" width="15" style="844" customWidth="1"/>
    <col min="5896" max="5897" width="10.7109375" style="844" customWidth="1"/>
    <col min="5898" max="5929" width="5.7109375" style="844" customWidth="1"/>
    <col min="5930" max="6144" width="9" style="844"/>
    <col min="6145" max="6145" width="20.85546875" style="844" customWidth="1"/>
    <col min="6146" max="6146" width="10.7109375" style="844" customWidth="1"/>
    <col min="6147" max="6147" width="13.7109375" style="844" customWidth="1"/>
    <col min="6148" max="6148" width="10.7109375" style="844" customWidth="1"/>
    <col min="6149" max="6149" width="13.85546875" style="844" customWidth="1"/>
    <col min="6150" max="6151" width="15" style="844" customWidth="1"/>
    <col min="6152" max="6153" width="10.7109375" style="844" customWidth="1"/>
    <col min="6154" max="6185" width="5.7109375" style="844" customWidth="1"/>
    <col min="6186" max="6400" width="9" style="844"/>
    <col min="6401" max="6401" width="20.85546875" style="844" customWidth="1"/>
    <col min="6402" max="6402" width="10.7109375" style="844" customWidth="1"/>
    <col min="6403" max="6403" width="13.7109375" style="844" customWidth="1"/>
    <col min="6404" max="6404" width="10.7109375" style="844" customWidth="1"/>
    <col min="6405" max="6405" width="13.85546875" style="844" customWidth="1"/>
    <col min="6406" max="6407" width="15" style="844" customWidth="1"/>
    <col min="6408" max="6409" width="10.7109375" style="844" customWidth="1"/>
    <col min="6410" max="6441" width="5.7109375" style="844" customWidth="1"/>
    <col min="6442" max="6656" width="9" style="844"/>
    <col min="6657" max="6657" width="20.85546875" style="844" customWidth="1"/>
    <col min="6658" max="6658" width="10.7109375" style="844" customWidth="1"/>
    <col min="6659" max="6659" width="13.7109375" style="844" customWidth="1"/>
    <col min="6660" max="6660" width="10.7109375" style="844" customWidth="1"/>
    <col min="6661" max="6661" width="13.85546875" style="844" customWidth="1"/>
    <col min="6662" max="6663" width="15" style="844" customWidth="1"/>
    <col min="6664" max="6665" width="10.7109375" style="844" customWidth="1"/>
    <col min="6666" max="6697" width="5.7109375" style="844" customWidth="1"/>
    <col min="6698" max="6912" width="9" style="844"/>
    <col min="6913" max="6913" width="20.85546875" style="844" customWidth="1"/>
    <col min="6914" max="6914" width="10.7109375" style="844" customWidth="1"/>
    <col min="6915" max="6915" width="13.7109375" style="844" customWidth="1"/>
    <col min="6916" max="6916" width="10.7109375" style="844" customWidth="1"/>
    <col min="6917" max="6917" width="13.85546875" style="844" customWidth="1"/>
    <col min="6918" max="6919" width="15" style="844" customWidth="1"/>
    <col min="6920" max="6921" width="10.7109375" style="844" customWidth="1"/>
    <col min="6922" max="6953" width="5.7109375" style="844" customWidth="1"/>
    <col min="6954" max="7168" width="9" style="844"/>
    <col min="7169" max="7169" width="20.85546875" style="844" customWidth="1"/>
    <col min="7170" max="7170" width="10.7109375" style="844" customWidth="1"/>
    <col min="7171" max="7171" width="13.7109375" style="844" customWidth="1"/>
    <col min="7172" max="7172" width="10.7109375" style="844" customWidth="1"/>
    <col min="7173" max="7173" width="13.85546875" style="844" customWidth="1"/>
    <col min="7174" max="7175" width="15" style="844" customWidth="1"/>
    <col min="7176" max="7177" width="10.7109375" style="844" customWidth="1"/>
    <col min="7178" max="7209" width="5.7109375" style="844" customWidth="1"/>
    <col min="7210" max="7424" width="9" style="844"/>
    <col min="7425" max="7425" width="20.85546875" style="844" customWidth="1"/>
    <col min="7426" max="7426" width="10.7109375" style="844" customWidth="1"/>
    <col min="7427" max="7427" width="13.7109375" style="844" customWidth="1"/>
    <col min="7428" max="7428" width="10.7109375" style="844" customWidth="1"/>
    <col min="7429" max="7429" width="13.85546875" style="844" customWidth="1"/>
    <col min="7430" max="7431" width="15" style="844" customWidth="1"/>
    <col min="7432" max="7433" width="10.7109375" style="844" customWidth="1"/>
    <col min="7434" max="7465" width="5.7109375" style="844" customWidth="1"/>
    <col min="7466" max="7680" width="9" style="844"/>
    <col min="7681" max="7681" width="20.85546875" style="844" customWidth="1"/>
    <col min="7682" max="7682" width="10.7109375" style="844" customWidth="1"/>
    <col min="7683" max="7683" width="13.7109375" style="844" customWidth="1"/>
    <col min="7684" max="7684" width="10.7109375" style="844" customWidth="1"/>
    <col min="7685" max="7685" width="13.85546875" style="844" customWidth="1"/>
    <col min="7686" max="7687" width="15" style="844" customWidth="1"/>
    <col min="7688" max="7689" width="10.7109375" style="844" customWidth="1"/>
    <col min="7690" max="7721" width="5.7109375" style="844" customWidth="1"/>
    <col min="7722" max="7936" width="9" style="844"/>
    <col min="7937" max="7937" width="20.85546875" style="844" customWidth="1"/>
    <col min="7938" max="7938" width="10.7109375" style="844" customWidth="1"/>
    <col min="7939" max="7939" width="13.7109375" style="844" customWidth="1"/>
    <col min="7940" max="7940" width="10.7109375" style="844" customWidth="1"/>
    <col min="7941" max="7941" width="13.85546875" style="844" customWidth="1"/>
    <col min="7942" max="7943" width="15" style="844" customWidth="1"/>
    <col min="7944" max="7945" width="10.7109375" style="844" customWidth="1"/>
    <col min="7946" max="7977" width="5.7109375" style="844" customWidth="1"/>
    <col min="7978" max="8192" width="9" style="844"/>
    <col min="8193" max="8193" width="20.85546875" style="844" customWidth="1"/>
    <col min="8194" max="8194" width="10.7109375" style="844" customWidth="1"/>
    <col min="8195" max="8195" width="13.7109375" style="844" customWidth="1"/>
    <col min="8196" max="8196" width="10.7109375" style="844" customWidth="1"/>
    <col min="8197" max="8197" width="13.85546875" style="844" customWidth="1"/>
    <col min="8198" max="8199" width="15" style="844" customWidth="1"/>
    <col min="8200" max="8201" width="10.7109375" style="844" customWidth="1"/>
    <col min="8202" max="8233" width="5.7109375" style="844" customWidth="1"/>
    <col min="8234" max="8448" width="9" style="844"/>
    <col min="8449" max="8449" width="20.85546875" style="844" customWidth="1"/>
    <col min="8450" max="8450" width="10.7109375" style="844" customWidth="1"/>
    <col min="8451" max="8451" width="13.7109375" style="844" customWidth="1"/>
    <col min="8452" max="8452" width="10.7109375" style="844" customWidth="1"/>
    <col min="8453" max="8453" width="13.85546875" style="844" customWidth="1"/>
    <col min="8454" max="8455" width="15" style="844" customWidth="1"/>
    <col min="8456" max="8457" width="10.7109375" style="844" customWidth="1"/>
    <col min="8458" max="8489" width="5.7109375" style="844" customWidth="1"/>
    <col min="8490" max="8704" width="9" style="844"/>
    <col min="8705" max="8705" width="20.85546875" style="844" customWidth="1"/>
    <col min="8706" max="8706" width="10.7109375" style="844" customWidth="1"/>
    <col min="8707" max="8707" width="13.7109375" style="844" customWidth="1"/>
    <col min="8708" max="8708" width="10.7109375" style="844" customWidth="1"/>
    <col min="8709" max="8709" width="13.85546875" style="844" customWidth="1"/>
    <col min="8710" max="8711" width="15" style="844" customWidth="1"/>
    <col min="8712" max="8713" width="10.7109375" style="844" customWidth="1"/>
    <col min="8714" max="8745" width="5.7109375" style="844" customWidth="1"/>
    <col min="8746" max="8960" width="9" style="844"/>
    <col min="8961" max="8961" width="20.85546875" style="844" customWidth="1"/>
    <col min="8962" max="8962" width="10.7109375" style="844" customWidth="1"/>
    <col min="8963" max="8963" width="13.7109375" style="844" customWidth="1"/>
    <col min="8964" max="8964" width="10.7109375" style="844" customWidth="1"/>
    <col min="8965" max="8965" width="13.85546875" style="844" customWidth="1"/>
    <col min="8966" max="8967" width="15" style="844" customWidth="1"/>
    <col min="8968" max="8969" width="10.7109375" style="844" customWidth="1"/>
    <col min="8970" max="9001" width="5.7109375" style="844" customWidth="1"/>
    <col min="9002" max="9216" width="9" style="844"/>
    <col min="9217" max="9217" width="20.85546875" style="844" customWidth="1"/>
    <col min="9218" max="9218" width="10.7109375" style="844" customWidth="1"/>
    <col min="9219" max="9219" width="13.7109375" style="844" customWidth="1"/>
    <col min="9220" max="9220" width="10.7109375" style="844" customWidth="1"/>
    <col min="9221" max="9221" width="13.85546875" style="844" customWidth="1"/>
    <col min="9222" max="9223" width="15" style="844" customWidth="1"/>
    <col min="9224" max="9225" width="10.7109375" style="844" customWidth="1"/>
    <col min="9226" max="9257" width="5.7109375" style="844" customWidth="1"/>
    <col min="9258" max="9472" width="9" style="844"/>
    <col min="9473" max="9473" width="20.85546875" style="844" customWidth="1"/>
    <col min="9474" max="9474" width="10.7109375" style="844" customWidth="1"/>
    <col min="9475" max="9475" width="13.7109375" style="844" customWidth="1"/>
    <col min="9476" max="9476" width="10.7109375" style="844" customWidth="1"/>
    <col min="9477" max="9477" width="13.85546875" style="844" customWidth="1"/>
    <col min="9478" max="9479" width="15" style="844" customWidth="1"/>
    <col min="9480" max="9481" width="10.7109375" style="844" customWidth="1"/>
    <col min="9482" max="9513" width="5.7109375" style="844" customWidth="1"/>
    <col min="9514" max="9728" width="9" style="844"/>
    <col min="9729" max="9729" width="20.85546875" style="844" customWidth="1"/>
    <col min="9730" max="9730" width="10.7109375" style="844" customWidth="1"/>
    <col min="9731" max="9731" width="13.7109375" style="844" customWidth="1"/>
    <col min="9732" max="9732" width="10.7109375" style="844" customWidth="1"/>
    <col min="9733" max="9733" width="13.85546875" style="844" customWidth="1"/>
    <col min="9734" max="9735" width="15" style="844" customWidth="1"/>
    <col min="9736" max="9737" width="10.7109375" style="844" customWidth="1"/>
    <col min="9738" max="9769" width="5.7109375" style="844" customWidth="1"/>
    <col min="9770" max="9984" width="9" style="844"/>
    <col min="9985" max="9985" width="20.85546875" style="844" customWidth="1"/>
    <col min="9986" max="9986" width="10.7109375" style="844" customWidth="1"/>
    <col min="9987" max="9987" width="13.7109375" style="844" customWidth="1"/>
    <col min="9988" max="9988" width="10.7109375" style="844" customWidth="1"/>
    <col min="9989" max="9989" width="13.85546875" style="844" customWidth="1"/>
    <col min="9990" max="9991" width="15" style="844" customWidth="1"/>
    <col min="9992" max="9993" width="10.7109375" style="844" customWidth="1"/>
    <col min="9994" max="10025" width="5.7109375" style="844" customWidth="1"/>
    <col min="10026" max="10240" width="9" style="844"/>
    <col min="10241" max="10241" width="20.85546875" style="844" customWidth="1"/>
    <col min="10242" max="10242" width="10.7109375" style="844" customWidth="1"/>
    <col min="10243" max="10243" width="13.7109375" style="844" customWidth="1"/>
    <col min="10244" max="10244" width="10.7109375" style="844" customWidth="1"/>
    <col min="10245" max="10245" width="13.85546875" style="844" customWidth="1"/>
    <col min="10246" max="10247" width="15" style="844" customWidth="1"/>
    <col min="10248" max="10249" width="10.7109375" style="844" customWidth="1"/>
    <col min="10250" max="10281" width="5.7109375" style="844" customWidth="1"/>
    <col min="10282" max="10496" width="9" style="844"/>
    <col min="10497" max="10497" width="20.85546875" style="844" customWidth="1"/>
    <col min="10498" max="10498" width="10.7109375" style="844" customWidth="1"/>
    <col min="10499" max="10499" width="13.7109375" style="844" customWidth="1"/>
    <col min="10500" max="10500" width="10.7109375" style="844" customWidth="1"/>
    <col min="10501" max="10501" width="13.85546875" style="844" customWidth="1"/>
    <col min="10502" max="10503" width="15" style="844" customWidth="1"/>
    <col min="10504" max="10505" width="10.7109375" style="844" customWidth="1"/>
    <col min="10506" max="10537" width="5.7109375" style="844" customWidth="1"/>
    <col min="10538" max="10752" width="9" style="844"/>
    <col min="10753" max="10753" width="20.85546875" style="844" customWidth="1"/>
    <col min="10754" max="10754" width="10.7109375" style="844" customWidth="1"/>
    <col min="10755" max="10755" width="13.7109375" style="844" customWidth="1"/>
    <col min="10756" max="10756" width="10.7109375" style="844" customWidth="1"/>
    <col min="10757" max="10757" width="13.85546875" style="844" customWidth="1"/>
    <col min="10758" max="10759" width="15" style="844" customWidth="1"/>
    <col min="10760" max="10761" width="10.7109375" style="844" customWidth="1"/>
    <col min="10762" max="10793" width="5.7109375" style="844" customWidth="1"/>
    <col min="10794" max="11008" width="9" style="844"/>
    <col min="11009" max="11009" width="20.85546875" style="844" customWidth="1"/>
    <col min="11010" max="11010" width="10.7109375" style="844" customWidth="1"/>
    <col min="11011" max="11011" width="13.7109375" style="844" customWidth="1"/>
    <col min="11012" max="11012" width="10.7109375" style="844" customWidth="1"/>
    <col min="11013" max="11013" width="13.85546875" style="844" customWidth="1"/>
    <col min="11014" max="11015" width="15" style="844" customWidth="1"/>
    <col min="11016" max="11017" width="10.7109375" style="844" customWidth="1"/>
    <col min="11018" max="11049" width="5.7109375" style="844" customWidth="1"/>
    <col min="11050" max="11264" width="9" style="844"/>
    <col min="11265" max="11265" width="20.85546875" style="844" customWidth="1"/>
    <col min="11266" max="11266" width="10.7109375" style="844" customWidth="1"/>
    <col min="11267" max="11267" width="13.7109375" style="844" customWidth="1"/>
    <col min="11268" max="11268" width="10.7109375" style="844" customWidth="1"/>
    <col min="11269" max="11269" width="13.85546875" style="844" customWidth="1"/>
    <col min="11270" max="11271" width="15" style="844" customWidth="1"/>
    <col min="11272" max="11273" width="10.7109375" style="844" customWidth="1"/>
    <col min="11274" max="11305" width="5.7109375" style="844" customWidth="1"/>
    <col min="11306" max="11520" width="9" style="844"/>
    <col min="11521" max="11521" width="20.85546875" style="844" customWidth="1"/>
    <col min="11522" max="11522" width="10.7109375" style="844" customWidth="1"/>
    <col min="11523" max="11523" width="13.7109375" style="844" customWidth="1"/>
    <col min="11524" max="11524" width="10.7109375" style="844" customWidth="1"/>
    <col min="11525" max="11525" width="13.85546875" style="844" customWidth="1"/>
    <col min="11526" max="11527" width="15" style="844" customWidth="1"/>
    <col min="11528" max="11529" width="10.7109375" style="844" customWidth="1"/>
    <col min="11530" max="11561" width="5.7109375" style="844" customWidth="1"/>
    <col min="11562" max="11776" width="9" style="844"/>
    <col min="11777" max="11777" width="20.85546875" style="844" customWidth="1"/>
    <col min="11778" max="11778" width="10.7109375" style="844" customWidth="1"/>
    <col min="11779" max="11779" width="13.7109375" style="844" customWidth="1"/>
    <col min="11780" max="11780" width="10.7109375" style="844" customWidth="1"/>
    <col min="11781" max="11781" width="13.85546875" style="844" customWidth="1"/>
    <col min="11782" max="11783" width="15" style="844" customWidth="1"/>
    <col min="11784" max="11785" width="10.7109375" style="844" customWidth="1"/>
    <col min="11786" max="11817" width="5.7109375" style="844" customWidth="1"/>
    <col min="11818" max="12032" width="9" style="844"/>
    <col min="12033" max="12033" width="20.85546875" style="844" customWidth="1"/>
    <col min="12034" max="12034" width="10.7109375" style="844" customWidth="1"/>
    <col min="12035" max="12035" width="13.7109375" style="844" customWidth="1"/>
    <col min="12036" max="12036" width="10.7109375" style="844" customWidth="1"/>
    <col min="12037" max="12037" width="13.85546875" style="844" customWidth="1"/>
    <col min="12038" max="12039" width="15" style="844" customWidth="1"/>
    <col min="12040" max="12041" width="10.7109375" style="844" customWidth="1"/>
    <col min="12042" max="12073" width="5.7109375" style="844" customWidth="1"/>
    <col min="12074" max="12288" width="9" style="844"/>
    <col min="12289" max="12289" width="20.85546875" style="844" customWidth="1"/>
    <col min="12290" max="12290" width="10.7109375" style="844" customWidth="1"/>
    <col min="12291" max="12291" width="13.7109375" style="844" customWidth="1"/>
    <col min="12292" max="12292" width="10.7109375" style="844" customWidth="1"/>
    <col min="12293" max="12293" width="13.85546875" style="844" customWidth="1"/>
    <col min="12294" max="12295" width="15" style="844" customWidth="1"/>
    <col min="12296" max="12297" width="10.7109375" style="844" customWidth="1"/>
    <col min="12298" max="12329" width="5.7109375" style="844" customWidth="1"/>
    <col min="12330" max="12544" width="9" style="844"/>
    <col min="12545" max="12545" width="20.85546875" style="844" customWidth="1"/>
    <col min="12546" max="12546" width="10.7109375" style="844" customWidth="1"/>
    <col min="12547" max="12547" width="13.7109375" style="844" customWidth="1"/>
    <col min="12548" max="12548" width="10.7109375" style="844" customWidth="1"/>
    <col min="12549" max="12549" width="13.85546875" style="844" customWidth="1"/>
    <col min="12550" max="12551" width="15" style="844" customWidth="1"/>
    <col min="12552" max="12553" width="10.7109375" style="844" customWidth="1"/>
    <col min="12554" max="12585" width="5.7109375" style="844" customWidth="1"/>
    <col min="12586" max="12800" width="9" style="844"/>
    <col min="12801" max="12801" width="20.85546875" style="844" customWidth="1"/>
    <col min="12802" max="12802" width="10.7109375" style="844" customWidth="1"/>
    <col min="12803" max="12803" width="13.7109375" style="844" customWidth="1"/>
    <col min="12804" max="12804" width="10.7109375" style="844" customWidth="1"/>
    <col min="12805" max="12805" width="13.85546875" style="844" customWidth="1"/>
    <col min="12806" max="12807" width="15" style="844" customWidth="1"/>
    <col min="12808" max="12809" width="10.7109375" style="844" customWidth="1"/>
    <col min="12810" max="12841" width="5.7109375" style="844" customWidth="1"/>
    <col min="12842" max="13056" width="9" style="844"/>
    <col min="13057" max="13057" width="20.85546875" style="844" customWidth="1"/>
    <col min="13058" max="13058" width="10.7109375" style="844" customWidth="1"/>
    <col min="13059" max="13059" width="13.7109375" style="844" customWidth="1"/>
    <col min="13060" max="13060" width="10.7109375" style="844" customWidth="1"/>
    <col min="13061" max="13061" width="13.85546875" style="844" customWidth="1"/>
    <col min="13062" max="13063" width="15" style="844" customWidth="1"/>
    <col min="13064" max="13065" width="10.7109375" style="844" customWidth="1"/>
    <col min="13066" max="13097" width="5.7109375" style="844" customWidth="1"/>
    <col min="13098" max="13312" width="9" style="844"/>
    <col min="13313" max="13313" width="20.85546875" style="844" customWidth="1"/>
    <col min="13314" max="13314" width="10.7109375" style="844" customWidth="1"/>
    <col min="13315" max="13315" width="13.7109375" style="844" customWidth="1"/>
    <col min="13316" max="13316" width="10.7109375" style="844" customWidth="1"/>
    <col min="13317" max="13317" width="13.85546875" style="844" customWidth="1"/>
    <col min="13318" max="13319" width="15" style="844" customWidth="1"/>
    <col min="13320" max="13321" width="10.7109375" style="844" customWidth="1"/>
    <col min="13322" max="13353" width="5.7109375" style="844" customWidth="1"/>
    <col min="13354" max="13568" width="9" style="844"/>
    <col min="13569" max="13569" width="20.85546875" style="844" customWidth="1"/>
    <col min="13570" max="13570" width="10.7109375" style="844" customWidth="1"/>
    <col min="13571" max="13571" width="13.7109375" style="844" customWidth="1"/>
    <col min="13572" max="13572" width="10.7109375" style="844" customWidth="1"/>
    <col min="13573" max="13573" width="13.85546875" style="844" customWidth="1"/>
    <col min="13574" max="13575" width="15" style="844" customWidth="1"/>
    <col min="13576" max="13577" width="10.7109375" style="844" customWidth="1"/>
    <col min="13578" max="13609" width="5.7109375" style="844" customWidth="1"/>
    <col min="13610" max="13824" width="9" style="844"/>
    <col min="13825" max="13825" width="20.85546875" style="844" customWidth="1"/>
    <col min="13826" max="13826" width="10.7109375" style="844" customWidth="1"/>
    <col min="13827" max="13827" width="13.7109375" style="844" customWidth="1"/>
    <col min="13828" max="13828" width="10.7109375" style="844" customWidth="1"/>
    <col min="13829" max="13829" width="13.85546875" style="844" customWidth="1"/>
    <col min="13830" max="13831" width="15" style="844" customWidth="1"/>
    <col min="13832" max="13833" width="10.7109375" style="844" customWidth="1"/>
    <col min="13834" max="13865" width="5.7109375" style="844" customWidth="1"/>
    <col min="13866" max="14080" width="9" style="844"/>
    <col min="14081" max="14081" width="20.85546875" style="844" customWidth="1"/>
    <col min="14082" max="14082" width="10.7109375" style="844" customWidth="1"/>
    <col min="14083" max="14083" width="13.7109375" style="844" customWidth="1"/>
    <col min="14084" max="14084" width="10.7109375" style="844" customWidth="1"/>
    <col min="14085" max="14085" width="13.85546875" style="844" customWidth="1"/>
    <col min="14086" max="14087" width="15" style="844" customWidth="1"/>
    <col min="14088" max="14089" width="10.7109375" style="844" customWidth="1"/>
    <col min="14090" max="14121" width="5.7109375" style="844" customWidth="1"/>
    <col min="14122" max="14336" width="9" style="844"/>
    <col min="14337" max="14337" width="20.85546875" style="844" customWidth="1"/>
    <col min="14338" max="14338" width="10.7109375" style="844" customWidth="1"/>
    <col min="14339" max="14339" width="13.7109375" style="844" customWidth="1"/>
    <col min="14340" max="14340" width="10.7109375" style="844" customWidth="1"/>
    <col min="14341" max="14341" width="13.85546875" style="844" customWidth="1"/>
    <col min="14342" max="14343" width="15" style="844" customWidth="1"/>
    <col min="14344" max="14345" width="10.7109375" style="844" customWidth="1"/>
    <col min="14346" max="14377" width="5.7109375" style="844" customWidth="1"/>
    <col min="14378" max="14592" width="9" style="844"/>
    <col min="14593" max="14593" width="20.85546875" style="844" customWidth="1"/>
    <col min="14594" max="14594" width="10.7109375" style="844" customWidth="1"/>
    <col min="14595" max="14595" width="13.7109375" style="844" customWidth="1"/>
    <col min="14596" max="14596" width="10.7109375" style="844" customWidth="1"/>
    <col min="14597" max="14597" width="13.85546875" style="844" customWidth="1"/>
    <col min="14598" max="14599" width="15" style="844" customWidth="1"/>
    <col min="14600" max="14601" width="10.7109375" style="844" customWidth="1"/>
    <col min="14602" max="14633" width="5.7109375" style="844" customWidth="1"/>
    <col min="14634" max="14848" width="9" style="844"/>
    <col min="14849" max="14849" width="20.85546875" style="844" customWidth="1"/>
    <col min="14850" max="14850" width="10.7109375" style="844" customWidth="1"/>
    <col min="14851" max="14851" width="13.7109375" style="844" customWidth="1"/>
    <col min="14852" max="14852" width="10.7109375" style="844" customWidth="1"/>
    <col min="14853" max="14853" width="13.85546875" style="844" customWidth="1"/>
    <col min="14854" max="14855" width="15" style="844" customWidth="1"/>
    <col min="14856" max="14857" width="10.7109375" style="844" customWidth="1"/>
    <col min="14858" max="14889" width="5.7109375" style="844" customWidth="1"/>
    <col min="14890" max="15104" width="9" style="844"/>
    <col min="15105" max="15105" width="20.85546875" style="844" customWidth="1"/>
    <col min="15106" max="15106" width="10.7109375" style="844" customWidth="1"/>
    <col min="15107" max="15107" width="13.7109375" style="844" customWidth="1"/>
    <col min="15108" max="15108" width="10.7109375" style="844" customWidth="1"/>
    <col min="15109" max="15109" width="13.85546875" style="844" customWidth="1"/>
    <col min="15110" max="15111" width="15" style="844" customWidth="1"/>
    <col min="15112" max="15113" width="10.7109375" style="844" customWidth="1"/>
    <col min="15114" max="15145" width="5.7109375" style="844" customWidth="1"/>
    <col min="15146" max="15360" width="9" style="844"/>
    <col min="15361" max="15361" width="20.85546875" style="844" customWidth="1"/>
    <col min="15362" max="15362" width="10.7109375" style="844" customWidth="1"/>
    <col min="15363" max="15363" width="13.7109375" style="844" customWidth="1"/>
    <col min="15364" max="15364" width="10.7109375" style="844" customWidth="1"/>
    <col min="15365" max="15365" width="13.85546875" style="844" customWidth="1"/>
    <col min="15366" max="15367" width="15" style="844" customWidth="1"/>
    <col min="15368" max="15369" width="10.7109375" style="844" customWidth="1"/>
    <col min="15370" max="15401" width="5.7109375" style="844" customWidth="1"/>
    <col min="15402" max="15616" width="9" style="844"/>
    <col min="15617" max="15617" width="20.85546875" style="844" customWidth="1"/>
    <col min="15618" max="15618" width="10.7109375" style="844" customWidth="1"/>
    <col min="15619" max="15619" width="13.7109375" style="844" customWidth="1"/>
    <col min="15620" max="15620" width="10.7109375" style="844" customWidth="1"/>
    <col min="15621" max="15621" width="13.85546875" style="844" customWidth="1"/>
    <col min="15622" max="15623" width="15" style="844" customWidth="1"/>
    <col min="15624" max="15625" width="10.7109375" style="844" customWidth="1"/>
    <col min="15626" max="15657" width="5.7109375" style="844" customWidth="1"/>
    <col min="15658" max="15872" width="9" style="844"/>
    <col min="15873" max="15873" width="20.85546875" style="844" customWidth="1"/>
    <col min="15874" max="15874" width="10.7109375" style="844" customWidth="1"/>
    <col min="15875" max="15875" width="13.7109375" style="844" customWidth="1"/>
    <col min="15876" max="15876" width="10.7109375" style="844" customWidth="1"/>
    <col min="15877" max="15877" width="13.85546875" style="844" customWidth="1"/>
    <col min="15878" max="15879" width="15" style="844" customWidth="1"/>
    <col min="15880" max="15881" width="10.7109375" style="844" customWidth="1"/>
    <col min="15882" max="15913" width="5.7109375" style="844" customWidth="1"/>
    <col min="15914" max="16128" width="9" style="844"/>
    <col min="16129" max="16129" width="20.85546875" style="844" customWidth="1"/>
    <col min="16130" max="16130" width="10.7109375" style="844" customWidth="1"/>
    <col min="16131" max="16131" width="13.7109375" style="844" customWidth="1"/>
    <col min="16132" max="16132" width="10.7109375" style="844" customWidth="1"/>
    <col min="16133" max="16133" width="13.85546875" style="844" customWidth="1"/>
    <col min="16134" max="16135" width="15" style="844" customWidth="1"/>
    <col min="16136" max="16137" width="10.7109375" style="844" customWidth="1"/>
    <col min="16138" max="16169" width="5.7109375" style="844" customWidth="1"/>
    <col min="16170" max="16384" width="9" style="844"/>
  </cols>
  <sheetData>
    <row r="1" spans="1:12">
      <c r="A1" s="66"/>
      <c r="B1" s="66"/>
      <c r="C1" s="66"/>
      <c r="D1" s="66"/>
      <c r="E1" s="66"/>
      <c r="F1" s="66"/>
      <c r="G1" s="66"/>
      <c r="H1" s="66"/>
      <c r="I1" s="66"/>
    </row>
    <row r="2" spans="1:12">
      <c r="A2" s="66"/>
      <c r="B2" s="66"/>
      <c r="C2" s="66"/>
      <c r="D2" s="66"/>
      <c r="E2" s="66"/>
      <c r="F2" s="66"/>
      <c r="G2" s="66"/>
      <c r="H2" s="66"/>
      <c r="I2" s="66"/>
    </row>
    <row r="3" spans="1:12">
      <c r="A3" s="1461" t="s">
        <v>0</v>
      </c>
      <c r="B3" s="1461"/>
      <c r="C3" s="1461"/>
      <c r="D3" s="1461"/>
      <c r="E3" s="1461"/>
      <c r="F3" s="1461"/>
      <c r="G3" s="1461"/>
      <c r="H3" s="1461"/>
      <c r="I3" s="1461"/>
    </row>
    <row r="4" spans="1:12">
      <c r="A4" s="1461" t="s">
        <v>1</v>
      </c>
      <c r="B4" s="1461"/>
      <c r="C4" s="1461"/>
      <c r="D4" s="1461"/>
      <c r="E4" s="1461"/>
      <c r="F4" s="1461"/>
      <c r="G4" s="1461"/>
      <c r="H4" s="1461"/>
      <c r="I4" s="1461"/>
    </row>
    <row r="5" spans="1:12">
      <c r="A5" s="66"/>
      <c r="B5" s="66"/>
      <c r="C5" s="66"/>
      <c r="D5" s="66"/>
      <c r="E5" s="66"/>
      <c r="F5" s="66"/>
      <c r="G5" s="66"/>
      <c r="H5" s="66"/>
      <c r="I5" s="66"/>
    </row>
    <row r="6" spans="1:12" s="547" customFormat="1" ht="30">
      <c r="A6" s="892" t="s">
        <v>2</v>
      </c>
      <c r="B6" s="1208" t="s">
        <v>3</v>
      </c>
      <c r="C6" s="893" t="s">
        <v>4</v>
      </c>
      <c r="D6" s="894" t="s">
        <v>5</v>
      </c>
      <c r="E6" s="1209" t="s">
        <v>6</v>
      </c>
      <c r="F6" s="1210" t="s">
        <v>7</v>
      </c>
      <c r="G6" s="1023" t="s">
        <v>8</v>
      </c>
      <c r="H6" s="1210" t="s">
        <v>9</v>
      </c>
      <c r="I6" s="1023" t="s">
        <v>10</v>
      </c>
    </row>
    <row r="7" spans="1:12" s="1050" customFormat="1" ht="30.75" customHeight="1">
      <c r="A7" s="1029" t="s">
        <v>11</v>
      </c>
      <c r="B7" s="1222">
        <v>528</v>
      </c>
      <c r="C7" s="896">
        <v>3636</v>
      </c>
      <c r="D7" s="900">
        <v>1621</v>
      </c>
      <c r="E7" s="896">
        <f t="shared" ref="E7:E13" si="0">SUM(C7:D7)</f>
        <v>5257</v>
      </c>
      <c r="F7" s="1201">
        <v>2357</v>
      </c>
      <c r="G7" s="1172">
        <v>60</v>
      </c>
      <c r="H7" s="1242">
        <v>816</v>
      </c>
      <c r="I7" s="1211">
        <v>0</v>
      </c>
    </row>
    <row r="8" spans="1:12" s="1050" customFormat="1" ht="30" customHeight="1">
      <c r="A8" s="95" t="s">
        <v>12</v>
      </c>
      <c r="B8" s="213">
        <v>146</v>
      </c>
      <c r="C8" s="899">
        <v>5430</v>
      </c>
      <c r="D8" s="900">
        <v>130</v>
      </c>
      <c r="E8" s="896">
        <f t="shared" si="0"/>
        <v>5560</v>
      </c>
      <c r="F8" s="1136">
        <v>2231</v>
      </c>
      <c r="G8" s="1211">
        <v>0</v>
      </c>
      <c r="H8" s="900">
        <v>4577</v>
      </c>
      <c r="I8" s="1211">
        <v>0</v>
      </c>
      <c r="L8" s="1214"/>
    </row>
    <row r="9" spans="1:12" s="1050" customFormat="1" ht="29.25" customHeight="1">
      <c r="A9" s="95" t="s">
        <v>13</v>
      </c>
      <c r="B9" s="213">
        <v>671</v>
      </c>
      <c r="C9" s="899">
        <v>4420</v>
      </c>
      <c r="D9" s="900">
        <v>259</v>
      </c>
      <c r="E9" s="896">
        <f t="shared" si="0"/>
        <v>4679</v>
      </c>
      <c r="F9" s="1136">
        <v>2083</v>
      </c>
      <c r="G9" s="899">
        <v>120</v>
      </c>
      <c r="H9" s="900">
        <v>1789</v>
      </c>
      <c r="I9" s="1211">
        <v>0</v>
      </c>
    </row>
    <row r="10" spans="1:12" s="1050" customFormat="1" ht="30" customHeight="1">
      <c r="A10" s="95" t="s">
        <v>14</v>
      </c>
      <c r="B10" s="213">
        <v>177</v>
      </c>
      <c r="C10" s="899">
        <v>1718</v>
      </c>
      <c r="D10" s="900">
        <v>558</v>
      </c>
      <c r="E10" s="896">
        <f t="shared" si="0"/>
        <v>2276</v>
      </c>
      <c r="F10" s="1136">
        <v>2738</v>
      </c>
      <c r="G10" s="899">
        <v>0</v>
      </c>
      <c r="H10" s="900">
        <v>2562</v>
      </c>
      <c r="I10" s="1211">
        <v>0</v>
      </c>
    </row>
    <row r="11" spans="1:12" s="1050" customFormat="1" ht="26.25" customHeight="1">
      <c r="A11" s="95" t="s">
        <v>15</v>
      </c>
      <c r="B11" s="213">
        <v>795</v>
      </c>
      <c r="C11" s="899">
        <v>17342</v>
      </c>
      <c r="D11" s="900">
        <v>163</v>
      </c>
      <c r="E11" s="896">
        <f t="shared" si="0"/>
        <v>17505</v>
      </c>
      <c r="F11" s="1136">
        <v>2025</v>
      </c>
      <c r="G11" s="899">
        <v>0</v>
      </c>
      <c r="H11" s="900">
        <v>3869</v>
      </c>
      <c r="I11" s="1211">
        <v>0</v>
      </c>
    </row>
    <row r="12" spans="1:12" s="1204" customFormat="1" ht="26.25" customHeight="1">
      <c r="A12" s="95" t="s">
        <v>16</v>
      </c>
      <c r="B12" s="213">
        <v>332</v>
      </c>
      <c r="C12" s="899">
        <v>6637</v>
      </c>
      <c r="D12" s="900">
        <v>381</v>
      </c>
      <c r="E12" s="896">
        <f t="shared" si="0"/>
        <v>7018</v>
      </c>
      <c r="F12" s="1136">
        <v>1592</v>
      </c>
      <c r="G12" s="899">
        <v>0</v>
      </c>
      <c r="H12" s="900">
        <v>2354</v>
      </c>
      <c r="I12" s="899">
        <v>380</v>
      </c>
    </row>
    <row r="13" spans="1:12" s="1204" customFormat="1" ht="27" customHeight="1">
      <c r="A13" s="1040" t="s">
        <v>17</v>
      </c>
      <c r="B13" s="217">
        <v>18</v>
      </c>
      <c r="C13" s="1203">
        <v>4157</v>
      </c>
      <c r="D13" s="1212">
        <v>946</v>
      </c>
      <c r="E13" s="896">
        <f t="shared" si="0"/>
        <v>5103</v>
      </c>
      <c r="F13" s="1051">
        <v>2393</v>
      </c>
      <c r="G13" s="1174">
        <v>30</v>
      </c>
      <c r="H13" s="1102">
        <v>736</v>
      </c>
      <c r="I13" s="1211">
        <v>0</v>
      </c>
    </row>
    <row r="14" spans="1:12" s="547" customFormat="1" ht="28.5" customHeight="1">
      <c r="A14" s="1105" t="s">
        <v>18</v>
      </c>
      <c r="B14" s="1213">
        <f>SUM(B7:B13)</f>
        <v>2667</v>
      </c>
      <c r="C14" s="1213">
        <f>SUM(C7:C13)</f>
        <v>43340</v>
      </c>
      <c r="D14" s="1213">
        <f t="shared" ref="D14:I14" si="1">SUM(D7:D13)</f>
        <v>4058</v>
      </c>
      <c r="E14" s="1213">
        <f t="shared" si="1"/>
        <v>47398</v>
      </c>
      <c r="F14" s="1213">
        <f t="shared" si="1"/>
        <v>15419</v>
      </c>
      <c r="G14" s="1213">
        <f t="shared" si="1"/>
        <v>210</v>
      </c>
      <c r="H14" s="1213">
        <f t="shared" si="1"/>
        <v>16703</v>
      </c>
      <c r="I14" s="1165">
        <f t="shared" si="1"/>
        <v>380</v>
      </c>
    </row>
  </sheetData>
  <mergeCells count="2">
    <mergeCell ref="A3:I3"/>
    <mergeCell ref="A4:I4"/>
  </mergeCells>
  <pageMargins left="0.70866141732283505" right="0.70866141732283505" top="0.74803149606299202" bottom="0.74803149606299202" header="0.31496062992126" footer="0.3149606299212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</sheetPr>
  <dimension ref="A1:WWP22"/>
  <sheetViews>
    <sheetView topLeftCell="D7" workbookViewId="0">
      <selection activeCell="T8" sqref="T8"/>
    </sheetView>
  </sheetViews>
  <sheetFormatPr defaultColWidth="9" defaultRowHeight="26.25" customHeight="1"/>
  <cols>
    <col min="1" max="1" width="19.28515625" style="844" customWidth="1"/>
    <col min="2" max="7" width="7.7109375" style="844" customWidth="1"/>
    <col min="8" max="8" width="9.7109375" style="844" customWidth="1"/>
    <col min="9" max="9" width="8.28515625" style="844" customWidth="1"/>
    <col min="10" max="10" width="8.5703125" style="844" customWidth="1"/>
    <col min="11" max="12" width="8.28515625" style="844" customWidth="1"/>
    <col min="13" max="13" width="9.28515625" style="844" customWidth="1"/>
    <col min="14" max="14" width="9" style="844" customWidth="1"/>
    <col min="15" max="15" width="10.7109375" style="844" customWidth="1"/>
    <col min="16" max="16" width="9.85546875" style="844" customWidth="1"/>
    <col min="17" max="17" width="10.5703125" style="844" customWidth="1"/>
    <col min="18" max="18" width="10" style="844" customWidth="1"/>
    <col min="19" max="19" width="12" style="844" customWidth="1"/>
    <col min="20" max="20" width="10.28515625" style="844" customWidth="1"/>
    <col min="21" max="21" width="10.140625" style="844" hidden="1" customWidth="1"/>
    <col min="22" max="34" width="5.7109375" style="844" hidden="1" customWidth="1"/>
    <col min="35" max="50" width="5.7109375" style="844" customWidth="1"/>
    <col min="51" max="256" width="9" style="844"/>
    <col min="257" max="257" width="19.42578125" style="844" customWidth="1"/>
    <col min="258" max="263" width="7.7109375" style="844" customWidth="1"/>
    <col min="264" max="264" width="10.42578125" style="844" customWidth="1"/>
    <col min="265" max="269" width="7.7109375" style="844" customWidth="1"/>
    <col min="270" max="270" width="9" style="844" customWidth="1"/>
    <col min="271" max="271" width="10.7109375" style="844" customWidth="1"/>
    <col min="272" max="272" width="7.7109375" style="844" customWidth="1"/>
    <col min="273" max="274" width="9" style="844" customWidth="1"/>
    <col min="275" max="275" width="15.140625" style="844" customWidth="1"/>
    <col min="276" max="276" width="5.7109375" style="844" customWidth="1"/>
    <col min="277" max="290" width="9" style="844" hidden="1" customWidth="1"/>
    <col min="291" max="306" width="5.7109375" style="844" customWidth="1"/>
    <col min="307" max="512" width="9" style="844"/>
    <col min="513" max="513" width="19.42578125" style="844" customWidth="1"/>
    <col min="514" max="519" width="7.7109375" style="844" customWidth="1"/>
    <col min="520" max="520" width="10.42578125" style="844" customWidth="1"/>
    <col min="521" max="525" width="7.7109375" style="844" customWidth="1"/>
    <col min="526" max="526" width="9" style="844" customWidth="1"/>
    <col min="527" max="527" width="10.7109375" style="844" customWidth="1"/>
    <col min="528" max="528" width="7.7109375" style="844" customWidth="1"/>
    <col min="529" max="530" width="9" style="844" customWidth="1"/>
    <col min="531" max="531" width="15.140625" style="844" customWidth="1"/>
    <col min="532" max="532" width="5.7109375" style="844" customWidth="1"/>
    <col min="533" max="546" width="9" style="844" hidden="1" customWidth="1"/>
    <col min="547" max="562" width="5.7109375" style="844" customWidth="1"/>
    <col min="563" max="768" width="9" style="844"/>
    <col min="769" max="769" width="19.42578125" style="844" customWidth="1"/>
    <col min="770" max="775" width="7.7109375" style="844" customWidth="1"/>
    <col min="776" max="776" width="10.42578125" style="844" customWidth="1"/>
    <col min="777" max="781" width="7.7109375" style="844" customWidth="1"/>
    <col min="782" max="782" width="9" style="844" customWidth="1"/>
    <col min="783" max="783" width="10.7109375" style="844" customWidth="1"/>
    <col min="784" max="784" width="7.7109375" style="844" customWidth="1"/>
    <col min="785" max="786" width="9" style="844" customWidth="1"/>
    <col min="787" max="787" width="15.140625" style="844" customWidth="1"/>
    <col min="788" max="788" width="5.7109375" style="844" customWidth="1"/>
    <col min="789" max="802" width="9" style="844" hidden="1" customWidth="1"/>
    <col min="803" max="818" width="5.7109375" style="844" customWidth="1"/>
    <col min="819" max="1024" width="9" style="844"/>
    <col min="1025" max="1025" width="19.42578125" style="844" customWidth="1"/>
    <col min="1026" max="1031" width="7.7109375" style="844" customWidth="1"/>
    <col min="1032" max="1032" width="10.42578125" style="844" customWidth="1"/>
    <col min="1033" max="1037" width="7.7109375" style="844" customWidth="1"/>
    <col min="1038" max="1038" width="9" style="844" customWidth="1"/>
    <col min="1039" max="1039" width="10.7109375" style="844" customWidth="1"/>
    <col min="1040" max="1040" width="7.7109375" style="844" customWidth="1"/>
    <col min="1041" max="1042" width="9" style="844" customWidth="1"/>
    <col min="1043" max="1043" width="15.140625" style="844" customWidth="1"/>
    <col min="1044" max="1044" width="5.7109375" style="844" customWidth="1"/>
    <col min="1045" max="1058" width="9" style="844" hidden="1" customWidth="1"/>
    <col min="1059" max="1074" width="5.7109375" style="844" customWidth="1"/>
    <col min="1075" max="1280" width="9" style="844"/>
    <col min="1281" max="1281" width="19.42578125" style="844" customWidth="1"/>
    <col min="1282" max="1287" width="7.7109375" style="844" customWidth="1"/>
    <col min="1288" max="1288" width="10.42578125" style="844" customWidth="1"/>
    <col min="1289" max="1293" width="7.7109375" style="844" customWidth="1"/>
    <col min="1294" max="1294" width="9" style="844" customWidth="1"/>
    <col min="1295" max="1295" width="10.7109375" style="844" customWidth="1"/>
    <col min="1296" max="1296" width="7.7109375" style="844" customWidth="1"/>
    <col min="1297" max="1298" width="9" style="844" customWidth="1"/>
    <col min="1299" max="1299" width="15.140625" style="844" customWidth="1"/>
    <col min="1300" max="1300" width="5.7109375" style="844" customWidth="1"/>
    <col min="1301" max="1314" width="9" style="844" hidden="1" customWidth="1"/>
    <col min="1315" max="1330" width="5.7109375" style="844" customWidth="1"/>
    <col min="1331" max="1536" width="9" style="844"/>
    <col min="1537" max="1537" width="19.42578125" style="844" customWidth="1"/>
    <col min="1538" max="1543" width="7.7109375" style="844" customWidth="1"/>
    <col min="1544" max="1544" width="10.42578125" style="844" customWidth="1"/>
    <col min="1545" max="1549" width="7.7109375" style="844" customWidth="1"/>
    <col min="1550" max="1550" width="9" style="844" customWidth="1"/>
    <col min="1551" max="1551" width="10.7109375" style="844" customWidth="1"/>
    <col min="1552" max="1552" width="7.7109375" style="844" customWidth="1"/>
    <col min="1553" max="1554" width="9" style="844" customWidth="1"/>
    <col min="1555" max="1555" width="15.140625" style="844" customWidth="1"/>
    <col min="1556" max="1556" width="5.7109375" style="844" customWidth="1"/>
    <col min="1557" max="1570" width="9" style="844" hidden="1" customWidth="1"/>
    <col min="1571" max="1586" width="5.7109375" style="844" customWidth="1"/>
    <col min="1587" max="1792" width="9" style="844"/>
    <col min="1793" max="1793" width="19.42578125" style="844" customWidth="1"/>
    <col min="1794" max="1799" width="7.7109375" style="844" customWidth="1"/>
    <col min="1800" max="1800" width="10.42578125" style="844" customWidth="1"/>
    <col min="1801" max="1805" width="7.7109375" style="844" customWidth="1"/>
    <col min="1806" max="1806" width="9" style="844" customWidth="1"/>
    <col min="1807" max="1807" width="10.7109375" style="844" customWidth="1"/>
    <col min="1808" max="1808" width="7.7109375" style="844" customWidth="1"/>
    <col min="1809" max="1810" width="9" style="844" customWidth="1"/>
    <col min="1811" max="1811" width="15.140625" style="844" customWidth="1"/>
    <col min="1812" max="1812" width="5.7109375" style="844" customWidth="1"/>
    <col min="1813" max="1826" width="9" style="844" hidden="1" customWidth="1"/>
    <col min="1827" max="1842" width="5.7109375" style="844" customWidth="1"/>
    <col min="1843" max="2048" width="9" style="844"/>
    <col min="2049" max="2049" width="19.42578125" style="844" customWidth="1"/>
    <col min="2050" max="2055" width="7.7109375" style="844" customWidth="1"/>
    <col min="2056" max="2056" width="10.42578125" style="844" customWidth="1"/>
    <col min="2057" max="2061" width="7.7109375" style="844" customWidth="1"/>
    <col min="2062" max="2062" width="9" style="844" customWidth="1"/>
    <col min="2063" max="2063" width="10.7109375" style="844" customWidth="1"/>
    <col min="2064" max="2064" width="7.7109375" style="844" customWidth="1"/>
    <col min="2065" max="2066" width="9" style="844" customWidth="1"/>
    <col min="2067" max="2067" width="15.140625" style="844" customWidth="1"/>
    <col min="2068" max="2068" width="5.7109375" style="844" customWidth="1"/>
    <col min="2069" max="2082" width="9" style="844" hidden="1" customWidth="1"/>
    <col min="2083" max="2098" width="5.7109375" style="844" customWidth="1"/>
    <col min="2099" max="2304" width="9" style="844"/>
    <col min="2305" max="2305" width="19.42578125" style="844" customWidth="1"/>
    <col min="2306" max="2311" width="7.7109375" style="844" customWidth="1"/>
    <col min="2312" max="2312" width="10.42578125" style="844" customWidth="1"/>
    <col min="2313" max="2317" width="7.7109375" style="844" customWidth="1"/>
    <col min="2318" max="2318" width="9" style="844" customWidth="1"/>
    <col min="2319" max="2319" width="10.7109375" style="844" customWidth="1"/>
    <col min="2320" max="2320" width="7.7109375" style="844" customWidth="1"/>
    <col min="2321" max="2322" width="9" style="844" customWidth="1"/>
    <col min="2323" max="2323" width="15.140625" style="844" customWidth="1"/>
    <col min="2324" max="2324" width="5.7109375" style="844" customWidth="1"/>
    <col min="2325" max="2338" width="9" style="844" hidden="1" customWidth="1"/>
    <col min="2339" max="2354" width="5.7109375" style="844" customWidth="1"/>
    <col min="2355" max="2560" width="9" style="844"/>
    <col min="2561" max="2561" width="19.42578125" style="844" customWidth="1"/>
    <col min="2562" max="2567" width="7.7109375" style="844" customWidth="1"/>
    <col min="2568" max="2568" width="10.42578125" style="844" customWidth="1"/>
    <col min="2569" max="2573" width="7.7109375" style="844" customWidth="1"/>
    <col min="2574" max="2574" width="9" style="844" customWidth="1"/>
    <col min="2575" max="2575" width="10.7109375" style="844" customWidth="1"/>
    <col min="2576" max="2576" width="7.7109375" style="844" customWidth="1"/>
    <col min="2577" max="2578" width="9" style="844" customWidth="1"/>
    <col min="2579" max="2579" width="15.140625" style="844" customWidth="1"/>
    <col min="2580" max="2580" width="5.7109375" style="844" customWidth="1"/>
    <col min="2581" max="2594" width="9" style="844" hidden="1" customWidth="1"/>
    <col min="2595" max="2610" width="5.7109375" style="844" customWidth="1"/>
    <col min="2611" max="2816" width="9" style="844"/>
    <col min="2817" max="2817" width="19.42578125" style="844" customWidth="1"/>
    <col min="2818" max="2823" width="7.7109375" style="844" customWidth="1"/>
    <col min="2824" max="2824" width="10.42578125" style="844" customWidth="1"/>
    <col min="2825" max="2829" width="7.7109375" style="844" customWidth="1"/>
    <col min="2830" max="2830" width="9" style="844" customWidth="1"/>
    <col min="2831" max="2831" width="10.7109375" style="844" customWidth="1"/>
    <col min="2832" max="2832" width="7.7109375" style="844" customWidth="1"/>
    <col min="2833" max="2834" width="9" style="844" customWidth="1"/>
    <col min="2835" max="2835" width="15.140625" style="844" customWidth="1"/>
    <col min="2836" max="2836" width="5.7109375" style="844" customWidth="1"/>
    <col min="2837" max="2850" width="9" style="844" hidden="1" customWidth="1"/>
    <col min="2851" max="2866" width="5.7109375" style="844" customWidth="1"/>
    <col min="2867" max="3072" width="9" style="844"/>
    <col min="3073" max="3073" width="19.42578125" style="844" customWidth="1"/>
    <col min="3074" max="3079" width="7.7109375" style="844" customWidth="1"/>
    <col min="3080" max="3080" width="10.42578125" style="844" customWidth="1"/>
    <col min="3081" max="3085" width="7.7109375" style="844" customWidth="1"/>
    <col min="3086" max="3086" width="9" style="844" customWidth="1"/>
    <col min="3087" max="3087" width="10.7109375" style="844" customWidth="1"/>
    <col min="3088" max="3088" width="7.7109375" style="844" customWidth="1"/>
    <col min="3089" max="3090" width="9" style="844" customWidth="1"/>
    <col min="3091" max="3091" width="15.140625" style="844" customWidth="1"/>
    <col min="3092" max="3092" width="5.7109375" style="844" customWidth="1"/>
    <col min="3093" max="3106" width="9" style="844" hidden="1" customWidth="1"/>
    <col min="3107" max="3122" width="5.7109375" style="844" customWidth="1"/>
    <col min="3123" max="3328" width="9" style="844"/>
    <col min="3329" max="3329" width="19.42578125" style="844" customWidth="1"/>
    <col min="3330" max="3335" width="7.7109375" style="844" customWidth="1"/>
    <col min="3336" max="3336" width="10.42578125" style="844" customWidth="1"/>
    <col min="3337" max="3341" width="7.7109375" style="844" customWidth="1"/>
    <col min="3342" max="3342" width="9" style="844" customWidth="1"/>
    <col min="3343" max="3343" width="10.7109375" style="844" customWidth="1"/>
    <col min="3344" max="3344" width="7.7109375" style="844" customWidth="1"/>
    <col min="3345" max="3346" width="9" style="844" customWidth="1"/>
    <col min="3347" max="3347" width="15.140625" style="844" customWidth="1"/>
    <col min="3348" max="3348" width="5.7109375" style="844" customWidth="1"/>
    <col min="3349" max="3362" width="9" style="844" hidden="1" customWidth="1"/>
    <col min="3363" max="3378" width="5.7109375" style="844" customWidth="1"/>
    <col min="3379" max="3584" width="9" style="844"/>
    <col min="3585" max="3585" width="19.42578125" style="844" customWidth="1"/>
    <col min="3586" max="3591" width="7.7109375" style="844" customWidth="1"/>
    <col min="3592" max="3592" width="10.42578125" style="844" customWidth="1"/>
    <col min="3593" max="3597" width="7.7109375" style="844" customWidth="1"/>
    <col min="3598" max="3598" width="9" style="844" customWidth="1"/>
    <col min="3599" max="3599" width="10.7109375" style="844" customWidth="1"/>
    <col min="3600" max="3600" width="7.7109375" style="844" customWidth="1"/>
    <col min="3601" max="3602" width="9" style="844" customWidth="1"/>
    <col min="3603" max="3603" width="15.140625" style="844" customWidth="1"/>
    <col min="3604" max="3604" width="5.7109375" style="844" customWidth="1"/>
    <col min="3605" max="3618" width="9" style="844" hidden="1" customWidth="1"/>
    <col min="3619" max="3634" width="5.7109375" style="844" customWidth="1"/>
    <col min="3635" max="3840" width="9" style="844"/>
    <col min="3841" max="3841" width="19.42578125" style="844" customWidth="1"/>
    <col min="3842" max="3847" width="7.7109375" style="844" customWidth="1"/>
    <col min="3848" max="3848" width="10.42578125" style="844" customWidth="1"/>
    <col min="3849" max="3853" width="7.7109375" style="844" customWidth="1"/>
    <col min="3854" max="3854" width="9" style="844" customWidth="1"/>
    <col min="3855" max="3855" width="10.7109375" style="844" customWidth="1"/>
    <col min="3856" max="3856" width="7.7109375" style="844" customWidth="1"/>
    <col min="3857" max="3858" width="9" style="844" customWidth="1"/>
    <col min="3859" max="3859" width="15.140625" style="844" customWidth="1"/>
    <col min="3860" max="3860" width="5.7109375" style="844" customWidth="1"/>
    <col min="3861" max="3874" width="9" style="844" hidden="1" customWidth="1"/>
    <col min="3875" max="3890" width="5.7109375" style="844" customWidth="1"/>
    <col min="3891" max="4096" width="9" style="844"/>
    <col min="4097" max="4097" width="19.42578125" style="844" customWidth="1"/>
    <col min="4098" max="4103" width="7.7109375" style="844" customWidth="1"/>
    <col min="4104" max="4104" width="10.42578125" style="844" customWidth="1"/>
    <col min="4105" max="4109" width="7.7109375" style="844" customWidth="1"/>
    <col min="4110" max="4110" width="9" style="844" customWidth="1"/>
    <col min="4111" max="4111" width="10.7109375" style="844" customWidth="1"/>
    <col min="4112" max="4112" width="7.7109375" style="844" customWidth="1"/>
    <col min="4113" max="4114" width="9" style="844" customWidth="1"/>
    <col min="4115" max="4115" width="15.140625" style="844" customWidth="1"/>
    <col min="4116" max="4116" width="5.7109375" style="844" customWidth="1"/>
    <col min="4117" max="4130" width="9" style="844" hidden="1" customWidth="1"/>
    <col min="4131" max="4146" width="5.7109375" style="844" customWidth="1"/>
    <col min="4147" max="4352" width="9" style="844"/>
    <col min="4353" max="4353" width="19.42578125" style="844" customWidth="1"/>
    <col min="4354" max="4359" width="7.7109375" style="844" customWidth="1"/>
    <col min="4360" max="4360" width="10.42578125" style="844" customWidth="1"/>
    <col min="4361" max="4365" width="7.7109375" style="844" customWidth="1"/>
    <col min="4366" max="4366" width="9" style="844" customWidth="1"/>
    <col min="4367" max="4367" width="10.7109375" style="844" customWidth="1"/>
    <col min="4368" max="4368" width="7.7109375" style="844" customWidth="1"/>
    <col min="4369" max="4370" width="9" style="844" customWidth="1"/>
    <col min="4371" max="4371" width="15.140625" style="844" customWidth="1"/>
    <col min="4372" max="4372" width="5.7109375" style="844" customWidth="1"/>
    <col min="4373" max="4386" width="9" style="844" hidden="1" customWidth="1"/>
    <col min="4387" max="4402" width="5.7109375" style="844" customWidth="1"/>
    <col min="4403" max="4608" width="9" style="844"/>
    <col min="4609" max="4609" width="19.42578125" style="844" customWidth="1"/>
    <col min="4610" max="4615" width="7.7109375" style="844" customWidth="1"/>
    <col min="4616" max="4616" width="10.42578125" style="844" customWidth="1"/>
    <col min="4617" max="4621" width="7.7109375" style="844" customWidth="1"/>
    <col min="4622" max="4622" width="9" style="844" customWidth="1"/>
    <col min="4623" max="4623" width="10.7109375" style="844" customWidth="1"/>
    <col min="4624" max="4624" width="7.7109375" style="844" customWidth="1"/>
    <col min="4625" max="4626" width="9" style="844" customWidth="1"/>
    <col min="4627" max="4627" width="15.140625" style="844" customWidth="1"/>
    <col min="4628" max="4628" width="5.7109375" style="844" customWidth="1"/>
    <col min="4629" max="4642" width="9" style="844" hidden="1" customWidth="1"/>
    <col min="4643" max="4658" width="5.7109375" style="844" customWidth="1"/>
    <col min="4659" max="4864" width="9" style="844"/>
    <col min="4865" max="4865" width="19.42578125" style="844" customWidth="1"/>
    <col min="4866" max="4871" width="7.7109375" style="844" customWidth="1"/>
    <col min="4872" max="4872" width="10.42578125" style="844" customWidth="1"/>
    <col min="4873" max="4877" width="7.7109375" style="844" customWidth="1"/>
    <col min="4878" max="4878" width="9" style="844" customWidth="1"/>
    <col min="4879" max="4879" width="10.7109375" style="844" customWidth="1"/>
    <col min="4880" max="4880" width="7.7109375" style="844" customWidth="1"/>
    <col min="4881" max="4882" width="9" style="844" customWidth="1"/>
    <col min="4883" max="4883" width="15.140625" style="844" customWidth="1"/>
    <col min="4884" max="4884" width="5.7109375" style="844" customWidth="1"/>
    <col min="4885" max="4898" width="9" style="844" hidden="1" customWidth="1"/>
    <col min="4899" max="4914" width="5.7109375" style="844" customWidth="1"/>
    <col min="4915" max="5120" width="9" style="844"/>
    <col min="5121" max="5121" width="19.42578125" style="844" customWidth="1"/>
    <col min="5122" max="5127" width="7.7109375" style="844" customWidth="1"/>
    <col min="5128" max="5128" width="10.42578125" style="844" customWidth="1"/>
    <col min="5129" max="5133" width="7.7109375" style="844" customWidth="1"/>
    <col min="5134" max="5134" width="9" style="844" customWidth="1"/>
    <col min="5135" max="5135" width="10.7109375" style="844" customWidth="1"/>
    <col min="5136" max="5136" width="7.7109375" style="844" customWidth="1"/>
    <col min="5137" max="5138" width="9" style="844" customWidth="1"/>
    <col min="5139" max="5139" width="15.140625" style="844" customWidth="1"/>
    <col min="5140" max="5140" width="5.7109375" style="844" customWidth="1"/>
    <col min="5141" max="5154" width="9" style="844" hidden="1" customWidth="1"/>
    <col min="5155" max="5170" width="5.7109375" style="844" customWidth="1"/>
    <col min="5171" max="5376" width="9" style="844"/>
    <col min="5377" max="5377" width="19.42578125" style="844" customWidth="1"/>
    <col min="5378" max="5383" width="7.7109375" style="844" customWidth="1"/>
    <col min="5384" max="5384" width="10.42578125" style="844" customWidth="1"/>
    <col min="5385" max="5389" width="7.7109375" style="844" customWidth="1"/>
    <col min="5390" max="5390" width="9" style="844" customWidth="1"/>
    <col min="5391" max="5391" width="10.7109375" style="844" customWidth="1"/>
    <col min="5392" max="5392" width="7.7109375" style="844" customWidth="1"/>
    <col min="5393" max="5394" width="9" style="844" customWidth="1"/>
    <col min="5395" max="5395" width="15.140625" style="844" customWidth="1"/>
    <col min="5396" max="5396" width="5.7109375" style="844" customWidth="1"/>
    <col min="5397" max="5410" width="9" style="844" hidden="1" customWidth="1"/>
    <col min="5411" max="5426" width="5.7109375" style="844" customWidth="1"/>
    <col min="5427" max="5632" width="9" style="844"/>
    <col min="5633" max="5633" width="19.42578125" style="844" customWidth="1"/>
    <col min="5634" max="5639" width="7.7109375" style="844" customWidth="1"/>
    <col min="5640" max="5640" width="10.42578125" style="844" customWidth="1"/>
    <col min="5641" max="5645" width="7.7109375" style="844" customWidth="1"/>
    <col min="5646" max="5646" width="9" style="844" customWidth="1"/>
    <col min="5647" max="5647" width="10.7109375" style="844" customWidth="1"/>
    <col min="5648" max="5648" width="7.7109375" style="844" customWidth="1"/>
    <col min="5649" max="5650" width="9" style="844" customWidth="1"/>
    <col min="5651" max="5651" width="15.140625" style="844" customWidth="1"/>
    <col min="5652" max="5652" width="5.7109375" style="844" customWidth="1"/>
    <col min="5653" max="5666" width="9" style="844" hidden="1" customWidth="1"/>
    <col min="5667" max="5682" width="5.7109375" style="844" customWidth="1"/>
    <col min="5683" max="5888" width="9" style="844"/>
    <col min="5889" max="5889" width="19.42578125" style="844" customWidth="1"/>
    <col min="5890" max="5895" width="7.7109375" style="844" customWidth="1"/>
    <col min="5896" max="5896" width="10.42578125" style="844" customWidth="1"/>
    <col min="5897" max="5901" width="7.7109375" style="844" customWidth="1"/>
    <col min="5902" max="5902" width="9" style="844" customWidth="1"/>
    <col min="5903" max="5903" width="10.7109375" style="844" customWidth="1"/>
    <col min="5904" max="5904" width="7.7109375" style="844" customWidth="1"/>
    <col min="5905" max="5906" width="9" style="844" customWidth="1"/>
    <col min="5907" max="5907" width="15.140625" style="844" customWidth="1"/>
    <col min="5908" max="5908" width="5.7109375" style="844" customWidth="1"/>
    <col min="5909" max="5922" width="9" style="844" hidden="1" customWidth="1"/>
    <col min="5923" max="5938" width="5.7109375" style="844" customWidth="1"/>
    <col min="5939" max="6144" width="9" style="844"/>
    <col min="6145" max="6145" width="19.42578125" style="844" customWidth="1"/>
    <col min="6146" max="6151" width="7.7109375" style="844" customWidth="1"/>
    <col min="6152" max="6152" width="10.42578125" style="844" customWidth="1"/>
    <col min="6153" max="6157" width="7.7109375" style="844" customWidth="1"/>
    <col min="6158" max="6158" width="9" style="844" customWidth="1"/>
    <col min="6159" max="6159" width="10.7109375" style="844" customWidth="1"/>
    <col min="6160" max="6160" width="7.7109375" style="844" customWidth="1"/>
    <col min="6161" max="6162" width="9" style="844" customWidth="1"/>
    <col min="6163" max="6163" width="15.140625" style="844" customWidth="1"/>
    <col min="6164" max="6164" width="5.7109375" style="844" customWidth="1"/>
    <col min="6165" max="6178" width="9" style="844" hidden="1" customWidth="1"/>
    <col min="6179" max="6194" width="5.7109375" style="844" customWidth="1"/>
    <col min="6195" max="6400" width="9" style="844"/>
    <col min="6401" max="6401" width="19.42578125" style="844" customWidth="1"/>
    <col min="6402" max="6407" width="7.7109375" style="844" customWidth="1"/>
    <col min="6408" max="6408" width="10.42578125" style="844" customWidth="1"/>
    <col min="6409" max="6413" width="7.7109375" style="844" customWidth="1"/>
    <col min="6414" max="6414" width="9" style="844" customWidth="1"/>
    <col min="6415" max="6415" width="10.7109375" style="844" customWidth="1"/>
    <col min="6416" max="6416" width="7.7109375" style="844" customWidth="1"/>
    <col min="6417" max="6418" width="9" style="844" customWidth="1"/>
    <col min="6419" max="6419" width="15.140625" style="844" customWidth="1"/>
    <col min="6420" max="6420" width="5.7109375" style="844" customWidth="1"/>
    <col min="6421" max="6434" width="9" style="844" hidden="1" customWidth="1"/>
    <col min="6435" max="6450" width="5.7109375" style="844" customWidth="1"/>
    <col min="6451" max="6656" width="9" style="844"/>
    <col min="6657" max="6657" width="19.42578125" style="844" customWidth="1"/>
    <col min="6658" max="6663" width="7.7109375" style="844" customWidth="1"/>
    <col min="6664" max="6664" width="10.42578125" style="844" customWidth="1"/>
    <col min="6665" max="6669" width="7.7109375" style="844" customWidth="1"/>
    <col min="6670" max="6670" width="9" style="844" customWidth="1"/>
    <col min="6671" max="6671" width="10.7109375" style="844" customWidth="1"/>
    <col min="6672" max="6672" width="7.7109375" style="844" customWidth="1"/>
    <col min="6673" max="6674" width="9" style="844" customWidth="1"/>
    <col min="6675" max="6675" width="15.140625" style="844" customWidth="1"/>
    <col min="6676" max="6676" width="5.7109375" style="844" customWidth="1"/>
    <col min="6677" max="6690" width="9" style="844" hidden="1" customWidth="1"/>
    <col min="6691" max="6706" width="5.7109375" style="844" customWidth="1"/>
    <col min="6707" max="6912" width="9" style="844"/>
    <col min="6913" max="6913" width="19.42578125" style="844" customWidth="1"/>
    <col min="6914" max="6919" width="7.7109375" style="844" customWidth="1"/>
    <col min="6920" max="6920" width="10.42578125" style="844" customWidth="1"/>
    <col min="6921" max="6925" width="7.7109375" style="844" customWidth="1"/>
    <col min="6926" max="6926" width="9" style="844" customWidth="1"/>
    <col min="6927" max="6927" width="10.7109375" style="844" customWidth="1"/>
    <col min="6928" max="6928" width="7.7109375" style="844" customWidth="1"/>
    <col min="6929" max="6930" width="9" style="844" customWidth="1"/>
    <col min="6931" max="6931" width="15.140625" style="844" customWidth="1"/>
    <col min="6932" max="6932" width="5.7109375" style="844" customWidth="1"/>
    <col min="6933" max="6946" width="9" style="844" hidden="1" customWidth="1"/>
    <col min="6947" max="6962" width="5.7109375" style="844" customWidth="1"/>
    <col min="6963" max="7168" width="9" style="844"/>
    <col min="7169" max="7169" width="19.42578125" style="844" customWidth="1"/>
    <col min="7170" max="7175" width="7.7109375" style="844" customWidth="1"/>
    <col min="7176" max="7176" width="10.42578125" style="844" customWidth="1"/>
    <col min="7177" max="7181" width="7.7109375" style="844" customWidth="1"/>
    <col min="7182" max="7182" width="9" style="844" customWidth="1"/>
    <col min="7183" max="7183" width="10.7109375" style="844" customWidth="1"/>
    <col min="7184" max="7184" width="7.7109375" style="844" customWidth="1"/>
    <col min="7185" max="7186" width="9" style="844" customWidth="1"/>
    <col min="7187" max="7187" width="15.140625" style="844" customWidth="1"/>
    <col min="7188" max="7188" width="5.7109375" style="844" customWidth="1"/>
    <col min="7189" max="7202" width="9" style="844" hidden="1" customWidth="1"/>
    <col min="7203" max="7218" width="5.7109375" style="844" customWidth="1"/>
    <col min="7219" max="7424" width="9" style="844"/>
    <col min="7425" max="7425" width="19.42578125" style="844" customWidth="1"/>
    <col min="7426" max="7431" width="7.7109375" style="844" customWidth="1"/>
    <col min="7432" max="7432" width="10.42578125" style="844" customWidth="1"/>
    <col min="7433" max="7437" width="7.7109375" style="844" customWidth="1"/>
    <col min="7438" max="7438" width="9" style="844" customWidth="1"/>
    <col min="7439" max="7439" width="10.7109375" style="844" customWidth="1"/>
    <col min="7440" max="7440" width="7.7109375" style="844" customWidth="1"/>
    <col min="7441" max="7442" width="9" style="844" customWidth="1"/>
    <col min="7443" max="7443" width="15.140625" style="844" customWidth="1"/>
    <col min="7444" max="7444" width="5.7109375" style="844" customWidth="1"/>
    <col min="7445" max="7458" width="9" style="844" hidden="1" customWidth="1"/>
    <col min="7459" max="7474" width="5.7109375" style="844" customWidth="1"/>
    <col min="7475" max="7680" width="9" style="844"/>
    <col min="7681" max="7681" width="19.42578125" style="844" customWidth="1"/>
    <col min="7682" max="7687" width="7.7109375" style="844" customWidth="1"/>
    <col min="7688" max="7688" width="10.42578125" style="844" customWidth="1"/>
    <col min="7689" max="7693" width="7.7109375" style="844" customWidth="1"/>
    <col min="7694" max="7694" width="9" style="844" customWidth="1"/>
    <col min="7695" max="7695" width="10.7109375" style="844" customWidth="1"/>
    <col min="7696" max="7696" width="7.7109375" style="844" customWidth="1"/>
    <col min="7697" max="7698" width="9" style="844" customWidth="1"/>
    <col min="7699" max="7699" width="15.140625" style="844" customWidth="1"/>
    <col min="7700" max="7700" width="5.7109375" style="844" customWidth="1"/>
    <col min="7701" max="7714" width="9" style="844" hidden="1" customWidth="1"/>
    <col min="7715" max="7730" width="5.7109375" style="844" customWidth="1"/>
    <col min="7731" max="7936" width="9" style="844"/>
    <col min="7937" max="7937" width="19.42578125" style="844" customWidth="1"/>
    <col min="7938" max="7943" width="7.7109375" style="844" customWidth="1"/>
    <col min="7944" max="7944" width="10.42578125" style="844" customWidth="1"/>
    <col min="7945" max="7949" width="7.7109375" style="844" customWidth="1"/>
    <col min="7950" max="7950" width="9" style="844" customWidth="1"/>
    <col min="7951" max="7951" width="10.7109375" style="844" customWidth="1"/>
    <col min="7952" max="7952" width="7.7109375" style="844" customWidth="1"/>
    <col min="7953" max="7954" width="9" style="844" customWidth="1"/>
    <col min="7955" max="7955" width="15.140625" style="844" customWidth="1"/>
    <col min="7956" max="7956" width="5.7109375" style="844" customWidth="1"/>
    <col min="7957" max="7970" width="9" style="844" hidden="1" customWidth="1"/>
    <col min="7971" max="7986" width="5.7109375" style="844" customWidth="1"/>
    <col min="7987" max="8192" width="9" style="844"/>
    <col min="8193" max="8193" width="19.42578125" style="844" customWidth="1"/>
    <col min="8194" max="8199" width="7.7109375" style="844" customWidth="1"/>
    <col min="8200" max="8200" width="10.42578125" style="844" customWidth="1"/>
    <col min="8201" max="8205" width="7.7109375" style="844" customWidth="1"/>
    <col min="8206" max="8206" width="9" style="844" customWidth="1"/>
    <col min="8207" max="8207" width="10.7109375" style="844" customWidth="1"/>
    <col min="8208" max="8208" width="7.7109375" style="844" customWidth="1"/>
    <col min="8209" max="8210" width="9" style="844" customWidth="1"/>
    <col min="8211" max="8211" width="15.140625" style="844" customWidth="1"/>
    <col min="8212" max="8212" width="5.7109375" style="844" customWidth="1"/>
    <col min="8213" max="8226" width="9" style="844" hidden="1" customWidth="1"/>
    <col min="8227" max="8242" width="5.7109375" style="844" customWidth="1"/>
    <col min="8243" max="8448" width="9" style="844"/>
    <col min="8449" max="8449" width="19.42578125" style="844" customWidth="1"/>
    <col min="8450" max="8455" width="7.7109375" style="844" customWidth="1"/>
    <col min="8456" max="8456" width="10.42578125" style="844" customWidth="1"/>
    <col min="8457" max="8461" width="7.7109375" style="844" customWidth="1"/>
    <col min="8462" max="8462" width="9" style="844" customWidth="1"/>
    <col min="8463" max="8463" width="10.7109375" style="844" customWidth="1"/>
    <col min="8464" max="8464" width="7.7109375" style="844" customWidth="1"/>
    <col min="8465" max="8466" width="9" style="844" customWidth="1"/>
    <col min="8467" max="8467" width="15.140625" style="844" customWidth="1"/>
    <col min="8468" max="8468" width="5.7109375" style="844" customWidth="1"/>
    <col min="8469" max="8482" width="9" style="844" hidden="1" customWidth="1"/>
    <col min="8483" max="8498" width="5.7109375" style="844" customWidth="1"/>
    <col min="8499" max="8704" width="9" style="844"/>
    <col min="8705" max="8705" width="19.42578125" style="844" customWidth="1"/>
    <col min="8706" max="8711" width="7.7109375" style="844" customWidth="1"/>
    <col min="8712" max="8712" width="10.42578125" style="844" customWidth="1"/>
    <col min="8713" max="8717" width="7.7109375" style="844" customWidth="1"/>
    <col min="8718" max="8718" width="9" style="844" customWidth="1"/>
    <col min="8719" max="8719" width="10.7109375" style="844" customWidth="1"/>
    <col min="8720" max="8720" width="7.7109375" style="844" customWidth="1"/>
    <col min="8721" max="8722" width="9" style="844" customWidth="1"/>
    <col min="8723" max="8723" width="15.140625" style="844" customWidth="1"/>
    <col min="8724" max="8724" width="5.7109375" style="844" customWidth="1"/>
    <col min="8725" max="8738" width="9" style="844" hidden="1" customWidth="1"/>
    <col min="8739" max="8754" width="5.7109375" style="844" customWidth="1"/>
    <col min="8755" max="8960" width="9" style="844"/>
    <col min="8961" max="8961" width="19.42578125" style="844" customWidth="1"/>
    <col min="8962" max="8967" width="7.7109375" style="844" customWidth="1"/>
    <col min="8968" max="8968" width="10.42578125" style="844" customWidth="1"/>
    <col min="8969" max="8973" width="7.7109375" style="844" customWidth="1"/>
    <col min="8974" max="8974" width="9" style="844" customWidth="1"/>
    <col min="8975" max="8975" width="10.7109375" style="844" customWidth="1"/>
    <col min="8976" max="8976" width="7.7109375" style="844" customWidth="1"/>
    <col min="8977" max="8978" width="9" style="844" customWidth="1"/>
    <col min="8979" max="8979" width="15.140625" style="844" customWidth="1"/>
    <col min="8980" max="8980" width="5.7109375" style="844" customWidth="1"/>
    <col min="8981" max="8994" width="9" style="844" hidden="1" customWidth="1"/>
    <col min="8995" max="9010" width="5.7109375" style="844" customWidth="1"/>
    <col min="9011" max="9216" width="9" style="844"/>
    <col min="9217" max="9217" width="19.42578125" style="844" customWidth="1"/>
    <col min="9218" max="9223" width="7.7109375" style="844" customWidth="1"/>
    <col min="9224" max="9224" width="10.42578125" style="844" customWidth="1"/>
    <col min="9225" max="9229" width="7.7109375" style="844" customWidth="1"/>
    <col min="9230" max="9230" width="9" style="844" customWidth="1"/>
    <col min="9231" max="9231" width="10.7109375" style="844" customWidth="1"/>
    <col min="9232" max="9232" width="7.7109375" style="844" customWidth="1"/>
    <col min="9233" max="9234" width="9" style="844" customWidth="1"/>
    <col min="9235" max="9235" width="15.140625" style="844" customWidth="1"/>
    <col min="9236" max="9236" width="5.7109375" style="844" customWidth="1"/>
    <col min="9237" max="9250" width="9" style="844" hidden="1" customWidth="1"/>
    <col min="9251" max="9266" width="5.7109375" style="844" customWidth="1"/>
    <col min="9267" max="9472" width="9" style="844"/>
    <col min="9473" max="9473" width="19.42578125" style="844" customWidth="1"/>
    <col min="9474" max="9479" width="7.7109375" style="844" customWidth="1"/>
    <col min="9480" max="9480" width="10.42578125" style="844" customWidth="1"/>
    <col min="9481" max="9485" width="7.7109375" style="844" customWidth="1"/>
    <col min="9486" max="9486" width="9" style="844" customWidth="1"/>
    <col min="9487" max="9487" width="10.7109375" style="844" customWidth="1"/>
    <col min="9488" max="9488" width="7.7109375" style="844" customWidth="1"/>
    <col min="9489" max="9490" width="9" style="844" customWidth="1"/>
    <col min="9491" max="9491" width="15.140625" style="844" customWidth="1"/>
    <col min="9492" max="9492" width="5.7109375" style="844" customWidth="1"/>
    <col min="9493" max="9506" width="9" style="844" hidden="1" customWidth="1"/>
    <col min="9507" max="9522" width="5.7109375" style="844" customWidth="1"/>
    <col min="9523" max="9728" width="9" style="844"/>
    <col min="9729" max="9729" width="19.42578125" style="844" customWidth="1"/>
    <col min="9730" max="9735" width="7.7109375" style="844" customWidth="1"/>
    <col min="9736" max="9736" width="10.42578125" style="844" customWidth="1"/>
    <col min="9737" max="9741" width="7.7109375" style="844" customWidth="1"/>
    <col min="9742" max="9742" width="9" style="844" customWidth="1"/>
    <col min="9743" max="9743" width="10.7109375" style="844" customWidth="1"/>
    <col min="9744" max="9744" width="7.7109375" style="844" customWidth="1"/>
    <col min="9745" max="9746" width="9" style="844" customWidth="1"/>
    <col min="9747" max="9747" width="15.140625" style="844" customWidth="1"/>
    <col min="9748" max="9748" width="5.7109375" style="844" customWidth="1"/>
    <col min="9749" max="9762" width="9" style="844" hidden="1" customWidth="1"/>
    <col min="9763" max="9778" width="5.7109375" style="844" customWidth="1"/>
    <col min="9779" max="9984" width="9" style="844"/>
    <col min="9985" max="9985" width="19.42578125" style="844" customWidth="1"/>
    <col min="9986" max="9991" width="7.7109375" style="844" customWidth="1"/>
    <col min="9992" max="9992" width="10.42578125" style="844" customWidth="1"/>
    <col min="9993" max="9997" width="7.7109375" style="844" customWidth="1"/>
    <col min="9998" max="9998" width="9" style="844" customWidth="1"/>
    <col min="9999" max="9999" width="10.7109375" style="844" customWidth="1"/>
    <col min="10000" max="10000" width="7.7109375" style="844" customWidth="1"/>
    <col min="10001" max="10002" width="9" style="844" customWidth="1"/>
    <col min="10003" max="10003" width="15.140625" style="844" customWidth="1"/>
    <col min="10004" max="10004" width="5.7109375" style="844" customWidth="1"/>
    <col min="10005" max="10018" width="9" style="844" hidden="1" customWidth="1"/>
    <col min="10019" max="10034" width="5.7109375" style="844" customWidth="1"/>
    <col min="10035" max="10240" width="9" style="844"/>
    <col min="10241" max="10241" width="19.42578125" style="844" customWidth="1"/>
    <col min="10242" max="10247" width="7.7109375" style="844" customWidth="1"/>
    <col min="10248" max="10248" width="10.42578125" style="844" customWidth="1"/>
    <col min="10249" max="10253" width="7.7109375" style="844" customWidth="1"/>
    <col min="10254" max="10254" width="9" style="844" customWidth="1"/>
    <col min="10255" max="10255" width="10.7109375" style="844" customWidth="1"/>
    <col min="10256" max="10256" width="7.7109375" style="844" customWidth="1"/>
    <col min="10257" max="10258" width="9" style="844" customWidth="1"/>
    <col min="10259" max="10259" width="15.140625" style="844" customWidth="1"/>
    <col min="10260" max="10260" width="5.7109375" style="844" customWidth="1"/>
    <col min="10261" max="10274" width="9" style="844" hidden="1" customWidth="1"/>
    <col min="10275" max="10290" width="5.7109375" style="844" customWidth="1"/>
    <col min="10291" max="10496" width="9" style="844"/>
    <col min="10497" max="10497" width="19.42578125" style="844" customWidth="1"/>
    <col min="10498" max="10503" width="7.7109375" style="844" customWidth="1"/>
    <col min="10504" max="10504" width="10.42578125" style="844" customWidth="1"/>
    <col min="10505" max="10509" width="7.7109375" style="844" customWidth="1"/>
    <col min="10510" max="10510" width="9" style="844" customWidth="1"/>
    <col min="10511" max="10511" width="10.7109375" style="844" customWidth="1"/>
    <col min="10512" max="10512" width="7.7109375" style="844" customWidth="1"/>
    <col min="10513" max="10514" width="9" style="844" customWidth="1"/>
    <col min="10515" max="10515" width="15.140625" style="844" customWidth="1"/>
    <col min="10516" max="10516" width="5.7109375" style="844" customWidth="1"/>
    <col min="10517" max="10530" width="9" style="844" hidden="1" customWidth="1"/>
    <col min="10531" max="10546" width="5.7109375" style="844" customWidth="1"/>
    <col min="10547" max="10752" width="9" style="844"/>
    <col min="10753" max="10753" width="19.42578125" style="844" customWidth="1"/>
    <col min="10754" max="10759" width="7.7109375" style="844" customWidth="1"/>
    <col min="10760" max="10760" width="10.42578125" style="844" customWidth="1"/>
    <col min="10761" max="10765" width="7.7109375" style="844" customWidth="1"/>
    <col min="10766" max="10766" width="9" style="844" customWidth="1"/>
    <col min="10767" max="10767" width="10.7109375" style="844" customWidth="1"/>
    <col min="10768" max="10768" width="7.7109375" style="844" customWidth="1"/>
    <col min="10769" max="10770" width="9" style="844" customWidth="1"/>
    <col min="10771" max="10771" width="15.140625" style="844" customWidth="1"/>
    <col min="10772" max="10772" width="5.7109375" style="844" customWidth="1"/>
    <col min="10773" max="10786" width="9" style="844" hidden="1" customWidth="1"/>
    <col min="10787" max="10802" width="5.7109375" style="844" customWidth="1"/>
    <col min="10803" max="11008" width="9" style="844"/>
    <col min="11009" max="11009" width="19.42578125" style="844" customWidth="1"/>
    <col min="11010" max="11015" width="7.7109375" style="844" customWidth="1"/>
    <col min="11016" max="11016" width="10.42578125" style="844" customWidth="1"/>
    <col min="11017" max="11021" width="7.7109375" style="844" customWidth="1"/>
    <col min="11022" max="11022" width="9" style="844" customWidth="1"/>
    <col min="11023" max="11023" width="10.7109375" style="844" customWidth="1"/>
    <col min="11024" max="11024" width="7.7109375" style="844" customWidth="1"/>
    <col min="11025" max="11026" width="9" style="844" customWidth="1"/>
    <col min="11027" max="11027" width="15.140625" style="844" customWidth="1"/>
    <col min="11028" max="11028" width="5.7109375" style="844" customWidth="1"/>
    <col min="11029" max="11042" width="9" style="844" hidden="1" customWidth="1"/>
    <col min="11043" max="11058" width="5.7109375" style="844" customWidth="1"/>
    <col min="11059" max="11264" width="9" style="844"/>
    <col min="11265" max="11265" width="19.42578125" style="844" customWidth="1"/>
    <col min="11266" max="11271" width="7.7109375" style="844" customWidth="1"/>
    <col min="11272" max="11272" width="10.42578125" style="844" customWidth="1"/>
    <col min="11273" max="11277" width="7.7109375" style="844" customWidth="1"/>
    <col min="11278" max="11278" width="9" style="844" customWidth="1"/>
    <col min="11279" max="11279" width="10.7109375" style="844" customWidth="1"/>
    <col min="11280" max="11280" width="7.7109375" style="844" customWidth="1"/>
    <col min="11281" max="11282" width="9" style="844" customWidth="1"/>
    <col min="11283" max="11283" width="15.140625" style="844" customWidth="1"/>
    <col min="11284" max="11284" width="5.7109375" style="844" customWidth="1"/>
    <col min="11285" max="11298" width="9" style="844" hidden="1" customWidth="1"/>
    <col min="11299" max="11314" width="5.7109375" style="844" customWidth="1"/>
    <col min="11315" max="11520" width="9" style="844"/>
    <col min="11521" max="11521" width="19.42578125" style="844" customWidth="1"/>
    <col min="11522" max="11527" width="7.7109375" style="844" customWidth="1"/>
    <col min="11528" max="11528" width="10.42578125" style="844" customWidth="1"/>
    <col min="11529" max="11533" width="7.7109375" style="844" customWidth="1"/>
    <col min="11534" max="11534" width="9" style="844" customWidth="1"/>
    <col min="11535" max="11535" width="10.7109375" style="844" customWidth="1"/>
    <col min="11536" max="11536" width="7.7109375" style="844" customWidth="1"/>
    <col min="11537" max="11538" width="9" style="844" customWidth="1"/>
    <col min="11539" max="11539" width="15.140625" style="844" customWidth="1"/>
    <col min="11540" max="11540" width="5.7109375" style="844" customWidth="1"/>
    <col min="11541" max="11554" width="9" style="844" hidden="1" customWidth="1"/>
    <col min="11555" max="11570" width="5.7109375" style="844" customWidth="1"/>
    <col min="11571" max="11776" width="9" style="844"/>
    <col min="11777" max="11777" width="19.42578125" style="844" customWidth="1"/>
    <col min="11778" max="11783" width="7.7109375" style="844" customWidth="1"/>
    <col min="11784" max="11784" width="10.42578125" style="844" customWidth="1"/>
    <col min="11785" max="11789" width="7.7109375" style="844" customWidth="1"/>
    <col min="11790" max="11790" width="9" style="844" customWidth="1"/>
    <col min="11791" max="11791" width="10.7109375" style="844" customWidth="1"/>
    <col min="11792" max="11792" width="7.7109375" style="844" customWidth="1"/>
    <col min="11793" max="11794" width="9" style="844" customWidth="1"/>
    <col min="11795" max="11795" width="15.140625" style="844" customWidth="1"/>
    <col min="11796" max="11796" width="5.7109375" style="844" customWidth="1"/>
    <col min="11797" max="11810" width="9" style="844" hidden="1" customWidth="1"/>
    <col min="11811" max="11826" width="5.7109375" style="844" customWidth="1"/>
    <col min="11827" max="12032" width="9" style="844"/>
    <col min="12033" max="12033" width="19.42578125" style="844" customWidth="1"/>
    <col min="12034" max="12039" width="7.7109375" style="844" customWidth="1"/>
    <col min="12040" max="12040" width="10.42578125" style="844" customWidth="1"/>
    <col min="12041" max="12045" width="7.7109375" style="844" customWidth="1"/>
    <col min="12046" max="12046" width="9" style="844" customWidth="1"/>
    <col min="12047" max="12047" width="10.7109375" style="844" customWidth="1"/>
    <col min="12048" max="12048" width="7.7109375" style="844" customWidth="1"/>
    <col min="12049" max="12050" width="9" style="844" customWidth="1"/>
    <col min="12051" max="12051" width="15.140625" style="844" customWidth="1"/>
    <col min="12052" max="12052" width="5.7109375" style="844" customWidth="1"/>
    <col min="12053" max="12066" width="9" style="844" hidden="1" customWidth="1"/>
    <col min="12067" max="12082" width="5.7109375" style="844" customWidth="1"/>
    <col min="12083" max="12288" width="9" style="844"/>
    <col min="12289" max="12289" width="19.42578125" style="844" customWidth="1"/>
    <col min="12290" max="12295" width="7.7109375" style="844" customWidth="1"/>
    <col min="12296" max="12296" width="10.42578125" style="844" customWidth="1"/>
    <col min="12297" max="12301" width="7.7109375" style="844" customWidth="1"/>
    <col min="12302" max="12302" width="9" style="844" customWidth="1"/>
    <col min="12303" max="12303" width="10.7109375" style="844" customWidth="1"/>
    <col min="12304" max="12304" width="7.7109375" style="844" customWidth="1"/>
    <col min="12305" max="12306" width="9" style="844" customWidth="1"/>
    <col min="12307" max="12307" width="15.140625" style="844" customWidth="1"/>
    <col min="12308" max="12308" width="5.7109375" style="844" customWidth="1"/>
    <col min="12309" max="12322" width="9" style="844" hidden="1" customWidth="1"/>
    <col min="12323" max="12338" width="5.7109375" style="844" customWidth="1"/>
    <col min="12339" max="12544" width="9" style="844"/>
    <col min="12545" max="12545" width="19.42578125" style="844" customWidth="1"/>
    <col min="12546" max="12551" width="7.7109375" style="844" customWidth="1"/>
    <col min="12552" max="12552" width="10.42578125" style="844" customWidth="1"/>
    <col min="12553" max="12557" width="7.7109375" style="844" customWidth="1"/>
    <col min="12558" max="12558" width="9" style="844" customWidth="1"/>
    <col min="12559" max="12559" width="10.7109375" style="844" customWidth="1"/>
    <col min="12560" max="12560" width="7.7109375" style="844" customWidth="1"/>
    <col min="12561" max="12562" width="9" style="844" customWidth="1"/>
    <col min="12563" max="12563" width="15.140625" style="844" customWidth="1"/>
    <col min="12564" max="12564" width="5.7109375" style="844" customWidth="1"/>
    <col min="12565" max="12578" width="9" style="844" hidden="1" customWidth="1"/>
    <col min="12579" max="12594" width="5.7109375" style="844" customWidth="1"/>
    <col min="12595" max="12800" width="9" style="844"/>
    <col min="12801" max="12801" width="19.42578125" style="844" customWidth="1"/>
    <col min="12802" max="12807" width="7.7109375" style="844" customWidth="1"/>
    <col min="12808" max="12808" width="10.42578125" style="844" customWidth="1"/>
    <col min="12809" max="12813" width="7.7109375" style="844" customWidth="1"/>
    <col min="12814" max="12814" width="9" style="844" customWidth="1"/>
    <col min="12815" max="12815" width="10.7109375" style="844" customWidth="1"/>
    <col min="12816" max="12816" width="7.7109375" style="844" customWidth="1"/>
    <col min="12817" max="12818" width="9" style="844" customWidth="1"/>
    <col min="12819" max="12819" width="15.140625" style="844" customWidth="1"/>
    <col min="12820" max="12820" width="5.7109375" style="844" customWidth="1"/>
    <col min="12821" max="12834" width="9" style="844" hidden="1" customWidth="1"/>
    <col min="12835" max="12850" width="5.7109375" style="844" customWidth="1"/>
    <col min="12851" max="13056" width="9" style="844"/>
    <col min="13057" max="13057" width="19.42578125" style="844" customWidth="1"/>
    <col min="13058" max="13063" width="7.7109375" style="844" customWidth="1"/>
    <col min="13064" max="13064" width="10.42578125" style="844" customWidth="1"/>
    <col min="13065" max="13069" width="7.7109375" style="844" customWidth="1"/>
    <col min="13070" max="13070" width="9" style="844" customWidth="1"/>
    <col min="13071" max="13071" width="10.7109375" style="844" customWidth="1"/>
    <col min="13072" max="13072" width="7.7109375" style="844" customWidth="1"/>
    <col min="13073" max="13074" width="9" style="844" customWidth="1"/>
    <col min="13075" max="13075" width="15.140625" style="844" customWidth="1"/>
    <col min="13076" max="13076" width="5.7109375" style="844" customWidth="1"/>
    <col min="13077" max="13090" width="9" style="844" hidden="1" customWidth="1"/>
    <col min="13091" max="13106" width="5.7109375" style="844" customWidth="1"/>
    <col min="13107" max="13312" width="9" style="844"/>
    <col min="13313" max="13313" width="19.42578125" style="844" customWidth="1"/>
    <col min="13314" max="13319" width="7.7109375" style="844" customWidth="1"/>
    <col min="13320" max="13320" width="10.42578125" style="844" customWidth="1"/>
    <col min="13321" max="13325" width="7.7109375" style="844" customWidth="1"/>
    <col min="13326" max="13326" width="9" style="844" customWidth="1"/>
    <col min="13327" max="13327" width="10.7109375" style="844" customWidth="1"/>
    <col min="13328" max="13328" width="7.7109375" style="844" customWidth="1"/>
    <col min="13329" max="13330" width="9" style="844" customWidth="1"/>
    <col min="13331" max="13331" width="15.140625" style="844" customWidth="1"/>
    <col min="13332" max="13332" width="5.7109375" style="844" customWidth="1"/>
    <col min="13333" max="13346" width="9" style="844" hidden="1" customWidth="1"/>
    <col min="13347" max="13362" width="5.7109375" style="844" customWidth="1"/>
    <col min="13363" max="13568" width="9" style="844"/>
    <col min="13569" max="13569" width="19.42578125" style="844" customWidth="1"/>
    <col min="13570" max="13575" width="7.7109375" style="844" customWidth="1"/>
    <col min="13576" max="13576" width="10.42578125" style="844" customWidth="1"/>
    <col min="13577" max="13581" width="7.7109375" style="844" customWidth="1"/>
    <col min="13582" max="13582" width="9" style="844" customWidth="1"/>
    <col min="13583" max="13583" width="10.7109375" style="844" customWidth="1"/>
    <col min="13584" max="13584" width="7.7109375" style="844" customWidth="1"/>
    <col min="13585" max="13586" width="9" style="844" customWidth="1"/>
    <col min="13587" max="13587" width="15.140625" style="844" customWidth="1"/>
    <col min="13588" max="13588" width="5.7109375" style="844" customWidth="1"/>
    <col min="13589" max="13602" width="9" style="844" hidden="1" customWidth="1"/>
    <col min="13603" max="13618" width="5.7109375" style="844" customWidth="1"/>
    <col min="13619" max="13824" width="9" style="844"/>
    <col min="13825" max="13825" width="19.42578125" style="844" customWidth="1"/>
    <col min="13826" max="13831" width="7.7109375" style="844" customWidth="1"/>
    <col min="13832" max="13832" width="10.42578125" style="844" customWidth="1"/>
    <col min="13833" max="13837" width="7.7109375" style="844" customWidth="1"/>
    <col min="13838" max="13838" width="9" style="844" customWidth="1"/>
    <col min="13839" max="13839" width="10.7109375" style="844" customWidth="1"/>
    <col min="13840" max="13840" width="7.7109375" style="844" customWidth="1"/>
    <col min="13841" max="13842" width="9" style="844" customWidth="1"/>
    <col min="13843" max="13843" width="15.140625" style="844" customWidth="1"/>
    <col min="13844" max="13844" width="5.7109375" style="844" customWidth="1"/>
    <col min="13845" max="13858" width="9" style="844" hidden="1" customWidth="1"/>
    <col min="13859" max="13874" width="5.7109375" style="844" customWidth="1"/>
    <col min="13875" max="14080" width="9" style="844"/>
    <col min="14081" max="14081" width="19.42578125" style="844" customWidth="1"/>
    <col min="14082" max="14087" width="7.7109375" style="844" customWidth="1"/>
    <col min="14088" max="14088" width="10.42578125" style="844" customWidth="1"/>
    <col min="14089" max="14093" width="7.7109375" style="844" customWidth="1"/>
    <col min="14094" max="14094" width="9" style="844" customWidth="1"/>
    <col min="14095" max="14095" width="10.7109375" style="844" customWidth="1"/>
    <col min="14096" max="14096" width="7.7109375" style="844" customWidth="1"/>
    <col min="14097" max="14098" width="9" style="844" customWidth="1"/>
    <col min="14099" max="14099" width="15.140625" style="844" customWidth="1"/>
    <col min="14100" max="14100" width="5.7109375" style="844" customWidth="1"/>
    <col min="14101" max="14114" width="9" style="844" hidden="1" customWidth="1"/>
    <col min="14115" max="14130" width="5.7109375" style="844" customWidth="1"/>
    <col min="14131" max="14336" width="9" style="844"/>
    <col min="14337" max="14337" width="19.42578125" style="844" customWidth="1"/>
    <col min="14338" max="14343" width="7.7109375" style="844" customWidth="1"/>
    <col min="14344" max="14344" width="10.42578125" style="844" customWidth="1"/>
    <col min="14345" max="14349" width="7.7109375" style="844" customWidth="1"/>
    <col min="14350" max="14350" width="9" style="844" customWidth="1"/>
    <col min="14351" max="14351" width="10.7109375" style="844" customWidth="1"/>
    <col min="14352" max="14352" width="7.7109375" style="844" customWidth="1"/>
    <col min="14353" max="14354" width="9" style="844" customWidth="1"/>
    <col min="14355" max="14355" width="15.140625" style="844" customWidth="1"/>
    <col min="14356" max="14356" width="5.7109375" style="844" customWidth="1"/>
    <col min="14357" max="14370" width="9" style="844" hidden="1" customWidth="1"/>
    <col min="14371" max="14386" width="5.7109375" style="844" customWidth="1"/>
    <col min="14387" max="14592" width="9" style="844"/>
    <col min="14593" max="14593" width="19.42578125" style="844" customWidth="1"/>
    <col min="14594" max="14599" width="7.7109375" style="844" customWidth="1"/>
    <col min="14600" max="14600" width="10.42578125" style="844" customWidth="1"/>
    <col min="14601" max="14605" width="7.7109375" style="844" customWidth="1"/>
    <col min="14606" max="14606" width="9" style="844" customWidth="1"/>
    <col min="14607" max="14607" width="10.7109375" style="844" customWidth="1"/>
    <col min="14608" max="14608" width="7.7109375" style="844" customWidth="1"/>
    <col min="14609" max="14610" width="9" style="844" customWidth="1"/>
    <col min="14611" max="14611" width="15.140625" style="844" customWidth="1"/>
    <col min="14612" max="14612" width="5.7109375" style="844" customWidth="1"/>
    <col min="14613" max="14626" width="9" style="844" hidden="1" customWidth="1"/>
    <col min="14627" max="14642" width="5.7109375" style="844" customWidth="1"/>
    <col min="14643" max="14848" width="9" style="844"/>
    <col min="14849" max="14849" width="19.42578125" style="844" customWidth="1"/>
    <col min="14850" max="14855" width="7.7109375" style="844" customWidth="1"/>
    <col min="14856" max="14856" width="10.42578125" style="844" customWidth="1"/>
    <col min="14857" max="14861" width="7.7109375" style="844" customWidth="1"/>
    <col min="14862" max="14862" width="9" style="844" customWidth="1"/>
    <col min="14863" max="14863" width="10.7109375" style="844" customWidth="1"/>
    <col min="14864" max="14864" width="7.7109375" style="844" customWidth="1"/>
    <col min="14865" max="14866" width="9" style="844" customWidth="1"/>
    <col min="14867" max="14867" width="15.140625" style="844" customWidth="1"/>
    <col min="14868" max="14868" width="5.7109375" style="844" customWidth="1"/>
    <col min="14869" max="14882" width="9" style="844" hidden="1" customWidth="1"/>
    <col min="14883" max="14898" width="5.7109375" style="844" customWidth="1"/>
    <col min="14899" max="15104" width="9" style="844"/>
    <col min="15105" max="15105" width="19.42578125" style="844" customWidth="1"/>
    <col min="15106" max="15111" width="7.7109375" style="844" customWidth="1"/>
    <col min="15112" max="15112" width="10.42578125" style="844" customWidth="1"/>
    <col min="15113" max="15117" width="7.7109375" style="844" customWidth="1"/>
    <col min="15118" max="15118" width="9" style="844" customWidth="1"/>
    <col min="15119" max="15119" width="10.7109375" style="844" customWidth="1"/>
    <col min="15120" max="15120" width="7.7109375" style="844" customWidth="1"/>
    <col min="15121" max="15122" width="9" style="844" customWidth="1"/>
    <col min="15123" max="15123" width="15.140625" style="844" customWidth="1"/>
    <col min="15124" max="15124" width="5.7109375" style="844" customWidth="1"/>
    <col min="15125" max="15138" width="9" style="844" hidden="1" customWidth="1"/>
    <col min="15139" max="15154" width="5.7109375" style="844" customWidth="1"/>
    <col min="15155" max="15360" width="9" style="844"/>
    <col min="15361" max="15361" width="19.42578125" style="844" customWidth="1"/>
    <col min="15362" max="15367" width="7.7109375" style="844" customWidth="1"/>
    <col min="15368" max="15368" width="10.42578125" style="844" customWidth="1"/>
    <col min="15369" max="15373" width="7.7109375" style="844" customWidth="1"/>
    <col min="15374" max="15374" width="9" style="844" customWidth="1"/>
    <col min="15375" max="15375" width="10.7109375" style="844" customWidth="1"/>
    <col min="15376" max="15376" width="7.7109375" style="844" customWidth="1"/>
    <col min="15377" max="15378" width="9" style="844" customWidth="1"/>
    <col min="15379" max="15379" width="15.140625" style="844" customWidth="1"/>
    <col min="15380" max="15380" width="5.7109375" style="844" customWidth="1"/>
    <col min="15381" max="15394" width="9" style="844" hidden="1" customWidth="1"/>
    <col min="15395" max="15410" width="5.7109375" style="844" customWidth="1"/>
    <col min="15411" max="15616" width="9" style="844"/>
    <col min="15617" max="15617" width="19.42578125" style="844" customWidth="1"/>
    <col min="15618" max="15623" width="7.7109375" style="844" customWidth="1"/>
    <col min="15624" max="15624" width="10.42578125" style="844" customWidth="1"/>
    <col min="15625" max="15629" width="7.7109375" style="844" customWidth="1"/>
    <col min="15630" max="15630" width="9" style="844" customWidth="1"/>
    <col min="15631" max="15631" width="10.7109375" style="844" customWidth="1"/>
    <col min="15632" max="15632" width="7.7109375" style="844" customWidth="1"/>
    <col min="15633" max="15634" width="9" style="844" customWidth="1"/>
    <col min="15635" max="15635" width="15.140625" style="844" customWidth="1"/>
    <col min="15636" max="15636" width="5.7109375" style="844" customWidth="1"/>
    <col min="15637" max="15650" width="9" style="844" hidden="1" customWidth="1"/>
    <col min="15651" max="15666" width="5.7109375" style="844" customWidth="1"/>
    <col min="15667" max="15872" width="9" style="844"/>
    <col min="15873" max="15873" width="19.42578125" style="844" customWidth="1"/>
    <col min="15874" max="15879" width="7.7109375" style="844" customWidth="1"/>
    <col min="15880" max="15880" width="10.42578125" style="844" customWidth="1"/>
    <col min="15881" max="15885" width="7.7109375" style="844" customWidth="1"/>
    <col min="15886" max="15886" width="9" style="844" customWidth="1"/>
    <col min="15887" max="15887" width="10.7109375" style="844" customWidth="1"/>
    <col min="15888" max="15888" width="7.7109375" style="844" customWidth="1"/>
    <col min="15889" max="15890" width="9" style="844" customWidth="1"/>
    <col min="15891" max="15891" width="15.140625" style="844" customWidth="1"/>
    <col min="15892" max="15892" width="5.7109375" style="844" customWidth="1"/>
    <col min="15893" max="15906" width="9" style="844" hidden="1" customWidth="1"/>
    <col min="15907" max="15922" width="5.7109375" style="844" customWidth="1"/>
    <col min="15923" max="16128" width="9" style="844"/>
    <col min="16129" max="16129" width="19.42578125" style="844" customWidth="1"/>
    <col min="16130" max="16135" width="7.7109375" style="844" customWidth="1"/>
    <col min="16136" max="16136" width="10.42578125" style="844" customWidth="1"/>
    <col min="16137" max="16141" width="7.7109375" style="844" customWidth="1"/>
    <col min="16142" max="16142" width="9" style="844" customWidth="1"/>
    <col min="16143" max="16143" width="10.7109375" style="844" customWidth="1"/>
    <col min="16144" max="16144" width="7.7109375" style="844" customWidth="1"/>
    <col min="16145" max="16146" width="9" style="844" customWidth="1"/>
    <col min="16147" max="16147" width="15.140625" style="844" customWidth="1"/>
    <col min="16148" max="16148" width="5.7109375" style="844" customWidth="1"/>
    <col min="16149" max="16162" width="9" style="844" hidden="1" customWidth="1"/>
    <col min="16163" max="16178" width="5.7109375" style="844" customWidth="1"/>
    <col min="16179" max="16384" width="9" style="844"/>
  </cols>
  <sheetData>
    <row r="1" spans="1:37" ht="26.2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37" ht="26.25" customHeight="1">
      <c r="A2" s="1461" t="s">
        <v>19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  <c r="N2" s="1461"/>
      <c r="O2" s="1461"/>
      <c r="P2" s="1461"/>
      <c r="Q2" s="1461"/>
      <c r="R2" s="1461"/>
    </row>
    <row r="3" spans="1:37" ht="26.25" customHeight="1">
      <c r="A3" s="1461" t="s">
        <v>1</v>
      </c>
      <c r="B3" s="1461"/>
      <c r="C3" s="1461"/>
      <c r="D3" s="1461"/>
      <c r="E3" s="1461"/>
      <c r="F3" s="1461"/>
      <c r="G3" s="1461"/>
      <c r="H3" s="1461"/>
      <c r="I3" s="1461"/>
      <c r="J3" s="1461"/>
      <c r="K3" s="1461"/>
      <c r="L3" s="1461"/>
      <c r="M3" s="1461"/>
      <c r="N3" s="1461"/>
      <c r="O3" s="1461"/>
      <c r="P3" s="1461"/>
      <c r="Q3" s="1461"/>
      <c r="R3" s="1461"/>
    </row>
    <row r="4" spans="1:37" ht="26.25" customHeight="1">
      <c r="A4" s="66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6"/>
      <c r="R4" s="66"/>
    </row>
    <row r="5" spans="1:37" s="547" customFormat="1" ht="26.25" customHeight="1">
      <c r="A5" s="1143"/>
      <c r="B5" s="1471" t="s">
        <v>20</v>
      </c>
      <c r="C5" s="1472"/>
      <c r="D5" s="1472"/>
      <c r="E5" s="1472"/>
      <c r="F5" s="1472"/>
      <c r="G5" s="1472"/>
      <c r="H5" s="1473"/>
      <c r="I5" s="1471" t="s">
        <v>21</v>
      </c>
      <c r="J5" s="1472"/>
      <c r="K5" s="1472"/>
      <c r="L5" s="1472"/>
      <c r="M5" s="1472"/>
      <c r="N5" s="1472"/>
      <c r="O5" s="1473"/>
      <c r="P5" s="1465" t="s">
        <v>22</v>
      </c>
      <c r="Q5" s="1466"/>
      <c r="R5" s="1467"/>
      <c r="S5" s="1462" t="s">
        <v>23</v>
      </c>
    </row>
    <row r="6" spans="1:37" s="547" customFormat="1" ht="26.25" customHeight="1">
      <c r="A6" s="109" t="s">
        <v>2</v>
      </c>
      <c r="B6" s="1474" t="s">
        <v>24</v>
      </c>
      <c r="C6" s="1475"/>
      <c r="D6" s="1476"/>
      <c r="E6" s="1474" t="s">
        <v>25</v>
      </c>
      <c r="F6" s="1475"/>
      <c r="G6" s="1476"/>
      <c r="H6" s="1480" t="s">
        <v>22</v>
      </c>
      <c r="I6" s="1474" t="s">
        <v>24</v>
      </c>
      <c r="J6" s="1475"/>
      <c r="K6" s="1476"/>
      <c r="L6" s="1477" t="s">
        <v>25</v>
      </c>
      <c r="M6" s="1478"/>
      <c r="N6" s="1479"/>
      <c r="O6" s="1480" t="s">
        <v>22</v>
      </c>
      <c r="P6" s="1468"/>
      <c r="Q6" s="1469"/>
      <c r="R6" s="1470"/>
      <c r="S6" s="1463"/>
    </row>
    <row r="7" spans="1:37" s="547" customFormat="1" ht="26.25" customHeight="1">
      <c r="A7" s="1175"/>
      <c r="B7" s="1182" t="s">
        <v>26</v>
      </c>
      <c r="C7" s="1183" t="s">
        <v>27</v>
      </c>
      <c r="D7" s="1184" t="s">
        <v>28</v>
      </c>
      <c r="E7" s="1182" t="s">
        <v>26</v>
      </c>
      <c r="F7" s="1183" t="s">
        <v>27</v>
      </c>
      <c r="G7" s="1185" t="s">
        <v>28</v>
      </c>
      <c r="H7" s="1481"/>
      <c r="I7" s="1199" t="s">
        <v>26</v>
      </c>
      <c r="J7" s="1200" t="s">
        <v>27</v>
      </c>
      <c r="K7" s="1184" t="s">
        <v>28</v>
      </c>
      <c r="L7" s="1176" t="s">
        <v>26</v>
      </c>
      <c r="M7" s="1177" t="s">
        <v>27</v>
      </c>
      <c r="N7" s="1179" t="s">
        <v>28</v>
      </c>
      <c r="O7" s="1481"/>
      <c r="P7" s="1186" t="s">
        <v>24</v>
      </c>
      <c r="Q7" s="1126" t="s">
        <v>25</v>
      </c>
      <c r="R7" s="1167" t="s">
        <v>22</v>
      </c>
      <c r="S7" s="1464"/>
    </row>
    <row r="8" spans="1:37" s="1050" customFormat="1" ht="31.5" customHeight="1">
      <c r="A8" s="1029" t="s">
        <v>11</v>
      </c>
      <c r="B8" s="1246">
        <v>45</v>
      </c>
      <c r="C8" s="1247">
        <v>116</v>
      </c>
      <c r="D8" s="1161">
        <v>29</v>
      </c>
      <c r="E8" s="1246">
        <v>50</v>
      </c>
      <c r="F8" s="1247">
        <v>81</v>
      </c>
      <c r="G8" s="1161">
        <v>117</v>
      </c>
      <c r="H8" s="1162">
        <f>SUM(B8:G8)</f>
        <v>438</v>
      </c>
      <c r="I8" s="1246">
        <v>310</v>
      </c>
      <c r="J8" s="1247">
        <v>944</v>
      </c>
      <c r="K8" s="1248">
        <v>506</v>
      </c>
      <c r="L8" s="1246">
        <v>256</v>
      </c>
      <c r="M8" s="1247">
        <v>581</v>
      </c>
      <c r="N8" s="1248">
        <v>601</v>
      </c>
      <c r="O8" s="1172">
        <f>SUM(I8:N8)</f>
        <v>3198</v>
      </c>
      <c r="P8" s="1132">
        <f>+B8+C8+D8+I8+J8+K8</f>
        <v>1950</v>
      </c>
      <c r="Q8" s="1149">
        <f>+E8+F8+G8+L8+M8+N8</f>
        <v>1686</v>
      </c>
      <c r="R8" s="209">
        <f t="shared" ref="R8:R14" si="0">SUM(P8:Q8)</f>
        <v>3636</v>
      </c>
      <c r="S8" s="1172">
        <v>64</v>
      </c>
      <c r="T8" s="1334" t="s">
        <v>1477</v>
      </c>
      <c r="U8" s="1050">
        <f>+O8+H8</f>
        <v>3636</v>
      </c>
      <c r="W8" s="1050">
        <f>+R8-U8</f>
        <v>0</v>
      </c>
    </row>
    <row r="9" spans="1:37" s="1050" customFormat="1" ht="31.5" customHeight="1">
      <c r="A9" s="95" t="s">
        <v>12</v>
      </c>
      <c r="B9" s="1134"/>
      <c r="C9" s="1135"/>
      <c r="D9" s="1140"/>
      <c r="E9" s="1134"/>
      <c r="F9" s="1135"/>
      <c r="G9" s="1140"/>
      <c r="H9" s="1142"/>
      <c r="I9" s="1134">
        <v>676</v>
      </c>
      <c r="J9" s="1135">
        <v>766</v>
      </c>
      <c r="K9" s="213">
        <v>392</v>
      </c>
      <c r="L9" s="1134">
        <v>850</v>
      </c>
      <c r="M9" s="1135">
        <v>1306</v>
      </c>
      <c r="N9" s="213">
        <v>1440</v>
      </c>
      <c r="O9" s="899">
        <f>SUM(I9:N9)</f>
        <v>5430</v>
      </c>
      <c r="P9" s="1134">
        <f>+I9+J9+K9</f>
        <v>1834</v>
      </c>
      <c r="Q9" s="1190">
        <f>+L9+M9+N9</f>
        <v>3596</v>
      </c>
      <c r="R9" s="213">
        <f t="shared" si="0"/>
        <v>5430</v>
      </c>
      <c r="S9" s="899">
        <v>160</v>
      </c>
      <c r="T9" s="1333" t="s">
        <v>1420</v>
      </c>
      <c r="U9" s="1050">
        <f t="shared" ref="U9:U15" si="1">+O9+H9</f>
        <v>5430</v>
      </c>
      <c r="W9" s="1050">
        <f t="shared" ref="W9:W15" si="2">+R9-U9</f>
        <v>0</v>
      </c>
    </row>
    <row r="10" spans="1:37" s="1050" customFormat="1" ht="30.75" customHeight="1">
      <c r="A10" s="95" t="s">
        <v>13</v>
      </c>
      <c r="B10" s="1134">
        <v>3</v>
      </c>
      <c r="C10" s="1135">
        <v>51</v>
      </c>
      <c r="D10" s="1140">
        <v>5</v>
      </c>
      <c r="E10" s="1134">
        <v>3</v>
      </c>
      <c r="F10" s="1135">
        <v>10</v>
      </c>
      <c r="G10" s="1140">
        <v>24</v>
      </c>
      <c r="H10" s="1142">
        <f>SUM(B10:G10)</f>
        <v>96</v>
      </c>
      <c r="I10" s="1134">
        <v>365</v>
      </c>
      <c r="J10" s="1135">
        <v>456</v>
      </c>
      <c r="K10" s="213">
        <v>470</v>
      </c>
      <c r="L10" s="1134">
        <v>569</v>
      </c>
      <c r="M10" s="1135">
        <v>772</v>
      </c>
      <c r="N10" s="213">
        <v>1692</v>
      </c>
      <c r="O10" s="899">
        <f>SUM(I10:N10)</f>
        <v>4324</v>
      </c>
      <c r="P10" s="1134">
        <f>+B10+C10+D10+I10+J10+K10</f>
        <v>1350</v>
      </c>
      <c r="Q10" s="1135">
        <f>+E10+F10+G10+L10+M10+N10</f>
        <v>3070</v>
      </c>
      <c r="R10" s="213">
        <f t="shared" si="0"/>
        <v>4420</v>
      </c>
      <c r="S10" s="899">
        <v>123</v>
      </c>
      <c r="U10" s="1050">
        <f t="shared" si="1"/>
        <v>4420</v>
      </c>
      <c r="W10" s="1050">
        <f t="shared" si="2"/>
        <v>0</v>
      </c>
      <c r="Y10" s="1252">
        <v>7.84</v>
      </c>
      <c r="Z10" s="1253">
        <v>9.9429999999999996</v>
      </c>
      <c r="AA10" s="1195">
        <v>10.86</v>
      </c>
      <c r="AB10" s="1253">
        <v>21.05</v>
      </c>
      <c r="AC10" s="1195">
        <v>28.62</v>
      </c>
      <c r="AD10" s="1253">
        <v>21.69</v>
      </c>
      <c r="AE10" s="1254">
        <f>SUM(Y10:AD10)</f>
        <v>100.003</v>
      </c>
      <c r="AF10" s="1252"/>
      <c r="AG10" s="1253"/>
      <c r="AH10" s="1255">
        <v>4747</v>
      </c>
      <c r="AK10" s="1214" t="s">
        <v>29</v>
      </c>
    </row>
    <row r="11" spans="1:37" s="1050" customFormat="1" ht="33.75" customHeight="1">
      <c r="A11" s="95" t="s">
        <v>14</v>
      </c>
      <c r="B11" s="1134">
        <v>135</v>
      </c>
      <c r="C11" s="1135">
        <v>187</v>
      </c>
      <c r="D11" s="1140">
        <v>229</v>
      </c>
      <c r="E11" s="1134">
        <v>578</v>
      </c>
      <c r="F11" s="1135">
        <v>189</v>
      </c>
      <c r="G11" s="1140">
        <v>260</v>
      </c>
      <c r="H11" s="1142">
        <f>SUM(B11:G11)</f>
        <v>1578</v>
      </c>
      <c r="I11" s="1134">
        <v>5</v>
      </c>
      <c r="J11" s="1135">
        <v>17</v>
      </c>
      <c r="K11" s="213">
        <v>7</v>
      </c>
      <c r="L11" s="1134">
        <v>111</v>
      </c>
      <c r="M11" s="1135">
        <v>0</v>
      </c>
      <c r="N11" s="213">
        <v>0</v>
      </c>
      <c r="O11" s="899">
        <f>SUM(I11:N11)</f>
        <v>140</v>
      </c>
      <c r="P11" s="1134">
        <f>+B11+C11+D11+I11+J11+K11</f>
        <v>580</v>
      </c>
      <c r="Q11" s="1135">
        <f>+E11+F11+G11+L11+M11+N11</f>
        <v>1138</v>
      </c>
      <c r="R11" s="213">
        <f t="shared" si="0"/>
        <v>1718</v>
      </c>
      <c r="S11" s="899">
        <v>43</v>
      </c>
      <c r="U11" s="1050">
        <f t="shared" si="1"/>
        <v>1718</v>
      </c>
      <c r="W11" s="1050">
        <f t="shared" si="2"/>
        <v>0</v>
      </c>
    </row>
    <row r="12" spans="1:37" s="1050" customFormat="1" ht="29.25" customHeight="1">
      <c r="A12" s="95" t="s">
        <v>30</v>
      </c>
      <c r="B12" s="1134"/>
      <c r="C12" s="1135"/>
      <c r="D12" s="1140"/>
      <c r="E12" s="1134"/>
      <c r="F12" s="1135"/>
      <c r="G12" s="1140"/>
      <c r="H12" s="1142"/>
      <c r="I12" s="1134">
        <v>2545</v>
      </c>
      <c r="J12" s="1135">
        <v>1901</v>
      </c>
      <c r="K12" s="213">
        <v>1451</v>
      </c>
      <c r="L12" s="1134">
        <v>2737</v>
      </c>
      <c r="M12" s="1135">
        <v>2707</v>
      </c>
      <c r="N12" s="213">
        <v>6001</v>
      </c>
      <c r="O12" s="899">
        <f>SUM(I12:N12)</f>
        <v>17342</v>
      </c>
      <c r="P12" s="1134">
        <f>+I12+J12+K12</f>
        <v>5897</v>
      </c>
      <c r="Q12" s="1135">
        <f>+L12+M12+N12</f>
        <v>11445</v>
      </c>
      <c r="R12" s="213">
        <f t="shared" si="0"/>
        <v>17342</v>
      </c>
      <c r="S12" s="899">
        <v>188</v>
      </c>
      <c r="T12" s="1333" t="s">
        <v>1420</v>
      </c>
      <c r="U12" s="1214">
        <f t="shared" si="1"/>
        <v>17342</v>
      </c>
      <c r="V12" s="1214"/>
      <c r="W12" s="1214">
        <f t="shared" si="2"/>
        <v>0</v>
      </c>
      <c r="X12" s="1214"/>
      <c r="Y12" s="1214"/>
      <c r="Z12" s="1214"/>
      <c r="AA12" s="1214"/>
      <c r="AB12" s="1214"/>
      <c r="AC12" s="1214"/>
      <c r="AD12" s="1214"/>
      <c r="AE12" s="1214"/>
      <c r="AF12" s="1214"/>
      <c r="AG12" s="1214"/>
      <c r="AH12" s="1214"/>
      <c r="AI12" s="1263"/>
      <c r="AJ12" s="1207"/>
    </row>
    <row r="13" spans="1:37" s="1204" customFormat="1" ht="23.25" customHeight="1">
      <c r="A13" s="95" t="s">
        <v>16</v>
      </c>
      <c r="B13" s="1134">
        <v>991</v>
      </c>
      <c r="C13" s="1135">
        <v>1053</v>
      </c>
      <c r="D13" s="1140">
        <v>442</v>
      </c>
      <c r="E13" s="1134">
        <v>1165</v>
      </c>
      <c r="F13" s="1135">
        <v>1384</v>
      </c>
      <c r="G13" s="1140">
        <v>1602</v>
      </c>
      <c r="H13" s="1142">
        <f>SUM(B13:G13)</f>
        <v>6637</v>
      </c>
      <c r="I13" s="1134"/>
      <c r="J13" s="1135"/>
      <c r="K13" s="213"/>
      <c r="L13" s="1134"/>
      <c r="M13" s="1135"/>
      <c r="N13" s="213"/>
      <c r="O13" s="899"/>
      <c r="P13" s="1134">
        <f>+B13+C13+D13</f>
        <v>2486</v>
      </c>
      <c r="Q13" s="1133">
        <f>+E13+F13+G13</f>
        <v>4151</v>
      </c>
      <c r="R13" s="213">
        <f t="shared" si="0"/>
        <v>6637</v>
      </c>
      <c r="S13" s="899">
        <v>137</v>
      </c>
      <c r="U13" s="1050"/>
      <c r="W13" s="1050"/>
      <c r="AI13" s="1207"/>
      <c r="AJ13" s="1207"/>
    </row>
    <row r="14" spans="1:37" s="1204" customFormat="1" ht="32.25" customHeight="1">
      <c r="A14" s="96" t="s">
        <v>17</v>
      </c>
      <c r="B14" s="1189">
        <v>92</v>
      </c>
      <c r="C14" s="1190">
        <v>110</v>
      </c>
      <c r="D14" s="1191">
        <v>71</v>
      </c>
      <c r="E14" s="1189">
        <v>169</v>
      </c>
      <c r="F14" s="1190">
        <v>394</v>
      </c>
      <c r="G14" s="1191">
        <v>195</v>
      </c>
      <c r="H14" s="1192">
        <f>SUM(B14:G14)</f>
        <v>1031</v>
      </c>
      <c r="I14" s="1081">
        <v>294</v>
      </c>
      <c r="J14" s="1170">
        <v>359</v>
      </c>
      <c r="K14" s="1171">
        <v>249</v>
      </c>
      <c r="L14" s="1081">
        <v>349</v>
      </c>
      <c r="M14" s="1170">
        <v>994</v>
      </c>
      <c r="N14" s="1171">
        <v>881</v>
      </c>
      <c r="O14" s="1174">
        <f>SUM(I14:N14)</f>
        <v>3126</v>
      </c>
      <c r="P14" s="1081">
        <f>+B14+C14+D14+I14+J14+K14</f>
        <v>1175</v>
      </c>
      <c r="Q14" s="1202">
        <f>+E14+F14+G14+L14+M14+N14</f>
        <v>2982</v>
      </c>
      <c r="R14" s="217">
        <f t="shared" si="0"/>
        <v>4157</v>
      </c>
      <c r="S14" s="1203">
        <v>143</v>
      </c>
      <c r="T14" s="1334" t="s">
        <v>1477</v>
      </c>
      <c r="U14" s="1257">
        <f t="shared" si="1"/>
        <v>4157</v>
      </c>
      <c r="V14" s="1256"/>
      <c r="W14" s="1257">
        <f t="shared" si="2"/>
        <v>0</v>
      </c>
      <c r="X14" s="1256"/>
      <c r="Y14" s="1256"/>
      <c r="Z14" s="1256"/>
      <c r="AA14" s="1256"/>
      <c r="AB14" s="1256"/>
      <c r="AC14" s="1256"/>
      <c r="AD14" s="1256"/>
      <c r="AE14" s="1256"/>
      <c r="AF14" s="1256"/>
      <c r="AG14" s="1256"/>
      <c r="AH14" s="1256"/>
      <c r="AI14" s="1258"/>
      <c r="AJ14" s="1258"/>
    </row>
    <row r="15" spans="1:37" s="547" customFormat="1" ht="36" customHeight="1">
      <c r="A15" s="97" t="s">
        <v>18</v>
      </c>
      <c r="B15" s="1043">
        <f>SUM(B8:B14)</f>
        <v>1266</v>
      </c>
      <c r="C15" s="1044">
        <f t="shared" ref="C15:R15" si="3">SUM(C8:C14)</f>
        <v>1517</v>
      </c>
      <c r="D15" s="1045">
        <f t="shared" si="3"/>
        <v>776</v>
      </c>
      <c r="E15" s="1043">
        <f t="shared" si="3"/>
        <v>1965</v>
      </c>
      <c r="F15" s="1044">
        <f t="shared" si="3"/>
        <v>2058</v>
      </c>
      <c r="G15" s="1045">
        <f t="shared" si="3"/>
        <v>2198</v>
      </c>
      <c r="H15" s="1138">
        <f t="shared" si="3"/>
        <v>9780</v>
      </c>
      <c r="I15" s="1043">
        <f t="shared" si="3"/>
        <v>4195</v>
      </c>
      <c r="J15" s="1044">
        <f t="shared" si="3"/>
        <v>4443</v>
      </c>
      <c r="K15" s="1045">
        <f t="shared" si="3"/>
        <v>3075</v>
      </c>
      <c r="L15" s="1043">
        <f t="shared" si="3"/>
        <v>4872</v>
      </c>
      <c r="M15" s="1044">
        <f t="shared" si="3"/>
        <v>6360</v>
      </c>
      <c r="N15" s="1045">
        <f t="shared" si="3"/>
        <v>10615</v>
      </c>
      <c r="O15" s="1138">
        <f t="shared" si="3"/>
        <v>33560</v>
      </c>
      <c r="P15" s="1043">
        <f t="shared" si="3"/>
        <v>15272</v>
      </c>
      <c r="Q15" s="1044">
        <f t="shared" si="3"/>
        <v>28068</v>
      </c>
      <c r="R15" s="1045">
        <f t="shared" si="3"/>
        <v>43340</v>
      </c>
      <c r="S15" s="1138">
        <f>SUM(S8:S14)</f>
        <v>858</v>
      </c>
      <c r="U15" s="66">
        <f t="shared" si="1"/>
        <v>43340</v>
      </c>
      <c r="W15" s="66">
        <f t="shared" si="2"/>
        <v>0</v>
      </c>
    </row>
    <row r="18" spans="2:15" ht="26.25" customHeight="1">
      <c r="B18" s="1205"/>
      <c r="C18" s="1205"/>
      <c r="D18" s="1205"/>
      <c r="E18" s="1205"/>
      <c r="F18" s="1205"/>
      <c r="G18" s="1205"/>
      <c r="H18" s="1205"/>
      <c r="I18" s="1206"/>
      <c r="J18" s="1206"/>
      <c r="K18" s="1206"/>
      <c r="L18" s="1206"/>
      <c r="M18" s="1206"/>
      <c r="N18" s="1206"/>
      <c r="O18" s="1206"/>
    </row>
    <row r="20" spans="2:15" ht="26.25" customHeight="1">
      <c r="B20" s="1205"/>
      <c r="C20" s="1205"/>
      <c r="D20" s="1205"/>
      <c r="E20" s="1205"/>
      <c r="F20" s="1205"/>
      <c r="G20" s="1205"/>
      <c r="J20" s="1205"/>
      <c r="K20" s="1205"/>
    </row>
    <row r="22" spans="2:15" ht="26.25" customHeight="1">
      <c r="B22" s="1206"/>
      <c r="C22" s="1206"/>
      <c r="D22" s="1206"/>
      <c r="E22" s="1206"/>
      <c r="F22" s="1206"/>
      <c r="G22" s="1206"/>
    </row>
  </sheetData>
  <mergeCells count="12">
    <mergeCell ref="S5:S7"/>
    <mergeCell ref="P5:R6"/>
    <mergeCell ref="A2:R2"/>
    <mergeCell ref="A3:R3"/>
    <mergeCell ref="B5:H5"/>
    <mergeCell ref="I5:O5"/>
    <mergeCell ref="B6:D6"/>
    <mergeCell ref="E6:G6"/>
    <mergeCell ref="I6:K6"/>
    <mergeCell ref="L6:N6"/>
    <mergeCell ref="H6:H7"/>
    <mergeCell ref="O6:O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/>
  </sheetPr>
  <dimension ref="A1:AJ24"/>
  <sheetViews>
    <sheetView topLeftCell="C4" workbookViewId="0">
      <selection activeCell="D13" sqref="D13"/>
    </sheetView>
  </sheetViews>
  <sheetFormatPr defaultColWidth="9" defaultRowHeight="15.75"/>
  <cols>
    <col min="1" max="1" width="23.140625" customWidth="1"/>
    <col min="2" max="7" width="7.7109375" customWidth="1"/>
    <col min="8" max="8" width="11.7109375" customWidth="1"/>
    <col min="9" max="14" width="7.7109375" customWidth="1"/>
    <col min="15" max="16" width="8.85546875" customWidth="1"/>
    <col min="17" max="17" width="8.5703125" customWidth="1"/>
    <col min="18" max="18" width="8.85546875" customWidth="1"/>
    <col min="19" max="19" width="13.7109375" style="66" customWidth="1"/>
    <col min="257" max="257" width="23.140625" customWidth="1"/>
    <col min="258" max="263" width="7.7109375" customWidth="1"/>
    <col min="264" max="264" width="11.7109375" customWidth="1"/>
    <col min="265" max="270" width="7.7109375" customWidth="1"/>
    <col min="271" max="272" width="8.85546875" customWidth="1"/>
    <col min="273" max="273" width="8.5703125" customWidth="1"/>
    <col min="274" max="274" width="8.85546875" customWidth="1"/>
    <col min="275" max="275" width="13.7109375" customWidth="1"/>
    <col min="513" max="513" width="23.140625" customWidth="1"/>
    <col min="514" max="519" width="7.7109375" customWidth="1"/>
    <col min="520" max="520" width="11.7109375" customWidth="1"/>
    <col min="521" max="526" width="7.7109375" customWidth="1"/>
    <col min="527" max="528" width="8.85546875" customWidth="1"/>
    <col min="529" max="529" width="8.5703125" customWidth="1"/>
    <col min="530" max="530" width="8.85546875" customWidth="1"/>
    <col min="531" max="531" width="13.7109375" customWidth="1"/>
    <col min="769" max="769" width="23.140625" customWidth="1"/>
    <col min="770" max="775" width="7.7109375" customWidth="1"/>
    <col min="776" max="776" width="11.7109375" customWidth="1"/>
    <col min="777" max="782" width="7.7109375" customWidth="1"/>
    <col min="783" max="784" width="8.85546875" customWidth="1"/>
    <col min="785" max="785" width="8.5703125" customWidth="1"/>
    <col min="786" max="786" width="8.85546875" customWidth="1"/>
    <col min="787" max="787" width="13.7109375" customWidth="1"/>
    <col min="1025" max="1025" width="23.140625" customWidth="1"/>
    <col min="1026" max="1031" width="7.7109375" customWidth="1"/>
    <col min="1032" max="1032" width="11.7109375" customWidth="1"/>
    <col min="1033" max="1038" width="7.7109375" customWidth="1"/>
    <col min="1039" max="1040" width="8.85546875" customWidth="1"/>
    <col min="1041" max="1041" width="8.5703125" customWidth="1"/>
    <col min="1042" max="1042" width="8.85546875" customWidth="1"/>
    <col min="1043" max="1043" width="13.7109375" customWidth="1"/>
    <col min="1281" max="1281" width="23.140625" customWidth="1"/>
    <col min="1282" max="1287" width="7.7109375" customWidth="1"/>
    <col min="1288" max="1288" width="11.7109375" customWidth="1"/>
    <col min="1289" max="1294" width="7.7109375" customWidth="1"/>
    <col min="1295" max="1296" width="8.85546875" customWidth="1"/>
    <col min="1297" max="1297" width="8.5703125" customWidth="1"/>
    <col min="1298" max="1298" width="8.85546875" customWidth="1"/>
    <col min="1299" max="1299" width="13.7109375" customWidth="1"/>
    <col min="1537" max="1537" width="23.140625" customWidth="1"/>
    <col min="1538" max="1543" width="7.7109375" customWidth="1"/>
    <col min="1544" max="1544" width="11.7109375" customWidth="1"/>
    <col min="1545" max="1550" width="7.7109375" customWidth="1"/>
    <col min="1551" max="1552" width="8.85546875" customWidth="1"/>
    <col min="1553" max="1553" width="8.5703125" customWidth="1"/>
    <col min="1554" max="1554" width="8.85546875" customWidth="1"/>
    <col min="1555" max="1555" width="13.7109375" customWidth="1"/>
    <col min="1793" max="1793" width="23.140625" customWidth="1"/>
    <col min="1794" max="1799" width="7.7109375" customWidth="1"/>
    <col min="1800" max="1800" width="11.7109375" customWidth="1"/>
    <col min="1801" max="1806" width="7.7109375" customWidth="1"/>
    <col min="1807" max="1808" width="8.85546875" customWidth="1"/>
    <col min="1809" max="1809" width="8.5703125" customWidth="1"/>
    <col min="1810" max="1810" width="8.85546875" customWidth="1"/>
    <col min="1811" max="1811" width="13.7109375" customWidth="1"/>
    <col min="2049" max="2049" width="23.140625" customWidth="1"/>
    <col min="2050" max="2055" width="7.7109375" customWidth="1"/>
    <col min="2056" max="2056" width="11.7109375" customWidth="1"/>
    <col min="2057" max="2062" width="7.7109375" customWidth="1"/>
    <col min="2063" max="2064" width="8.85546875" customWidth="1"/>
    <col min="2065" max="2065" width="8.5703125" customWidth="1"/>
    <col min="2066" max="2066" width="8.85546875" customWidth="1"/>
    <col min="2067" max="2067" width="13.7109375" customWidth="1"/>
    <col min="2305" max="2305" width="23.140625" customWidth="1"/>
    <col min="2306" max="2311" width="7.7109375" customWidth="1"/>
    <col min="2312" max="2312" width="11.7109375" customWidth="1"/>
    <col min="2313" max="2318" width="7.7109375" customWidth="1"/>
    <col min="2319" max="2320" width="8.85546875" customWidth="1"/>
    <col min="2321" max="2321" width="8.5703125" customWidth="1"/>
    <col min="2322" max="2322" width="8.85546875" customWidth="1"/>
    <col min="2323" max="2323" width="13.7109375" customWidth="1"/>
    <col min="2561" max="2561" width="23.140625" customWidth="1"/>
    <col min="2562" max="2567" width="7.7109375" customWidth="1"/>
    <col min="2568" max="2568" width="11.7109375" customWidth="1"/>
    <col min="2569" max="2574" width="7.7109375" customWidth="1"/>
    <col min="2575" max="2576" width="8.85546875" customWidth="1"/>
    <col min="2577" max="2577" width="8.5703125" customWidth="1"/>
    <col min="2578" max="2578" width="8.85546875" customWidth="1"/>
    <col min="2579" max="2579" width="13.7109375" customWidth="1"/>
    <col min="2817" max="2817" width="23.140625" customWidth="1"/>
    <col min="2818" max="2823" width="7.7109375" customWidth="1"/>
    <col min="2824" max="2824" width="11.7109375" customWidth="1"/>
    <col min="2825" max="2830" width="7.7109375" customWidth="1"/>
    <col min="2831" max="2832" width="8.85546875" customWidth="1"/>
    <col min="2833" max="2833" width="8.5703125" customWidth="1"/>
    <col min="2834" max="2834" width="8.85546875" customWidth="1"/>
    <col min="2835" max="2835" width="13.7109375" customWidth="1"/>
    <col min="3073" max="3073" width="23.140625" customWidth="1"/>
    <col min="3074" max="3079" width="7.7109375" customWidth="1"/>
    <col min="3080" max="3080" width="11.7109375" customWidth="1"/>
    <col min="3081" max="3086" width="7.7109375" customWidth="1"/>
    <col min="3087" max="3088" width="8.85546875" customWidth="1"/>
    <col min="3089" max="3089" width="8.5703125" customWidth="1"/>
    <col min="3090" max="3090" width="8.85546875" customWidth="1"/>
    <col min="3091" max="3091" width="13.7109375" customWidth="1"/>
    <col min="3329" max="3329" width="23.140625" customWidth="1"/>
    <col min="3330" max="3335" width="7.7109375" customWidth="1"/>
    <col min="3336" max="3336" width="11.7109375" customWidth="1"/>
    <col min="3337" max="3342" width="7.7109375" customWidth="1"/>
    <col min="3343" max="3344" width="8.85546875" customWidth="1"/>
    <col min="3345" max="3345" width="8.5703125" customWidth="1"/>
    <col min="3346" max="3346" width="8.85546875" customWidth="1"/>
    <col min="3347" max="3347" width="13.7109375" customWidth="1"/>
    <col min="3585" max="3585" width="23.140625" customWidth="1"/>
    <col min="3586" max="3591" width="7.7109375" customWidth="1"/>
    <col min="3592" max="3592" width="11.7109375" customWidth="1"/>
    <col min="3593" max="3598" width="7.7109375" customWidth="1"/>
    <col min="3599" max="3600" width="8.85546875" customWidth="1"/>
    <col min="3601" max="3601" width="8.5703125" customWidth="1"/>
    <col min="3602" max="3602" width="8.85546875" customWidth="1"/>
    <col min="3603" max="3603" width="13.7109375" customWidth="1"/>
    <col min="3841" max="3841" width="23.140625" customWidth="1"/>
    <col min="3842" max="3847" width="7.7109375" customWidth="1"/>
    <col min="3848" max="3848" width="11.7109375" customWidth="1"/>
    <col min="3849" max="3854" width="7.7109375" customWidth="1"/>
    <col min="3855" max="3856" width="8.85546875" customWidth="1"/>
    <col min="3857" max="3857" width="8.5703125" customWidth="1"/>
    <col min="3858" max="3858" width="8.85546875" customWidth="1"/>
    <col min="3859" max="3859" width="13.7109375" customWidth="1"/>
    <col min="4097" max="4097" width="23.140625" customWidth="1"/>
    <col min="4098" max="4103" width="7.7109375" customWidth="1"/>
    <col min="4104" max="4104" width="11.7109375" customWidth="1"/>
    <col min="4105" max="4110" width="7.7109375" customWidth="1"/>
    <col min="4111" max="4112" width="8.85546875" customWidth="1"/>
    <col min="4113" max="4113" width="8.5703125" customWidth="1"/>
    <col min="4114" max="4114" width="8.85546875" customWidth="1"/>
    <col min="4115" max="4115" width="13.7109375" customWidth="1"/>
    <col min="4353" max="4353" width="23.140625" customWidth="1"/>
    <col min="4354" max="4359" width="7.7109375" customWidth="1"/>
    <col min="4360" max="4360" width="11.7109375" customWidth="1"/>
    <col min="4361" max="4366" width="7.7109375" customWidth="1"/>
    <col min="4367" max="4368" width="8.85546875" customWidth="1"/>
    <col min="4369" max="4369" width="8.5703125" customWidth="1"/>
    <col min="4370" max="4370" width="8.85546875" customWidth="1"/>
    <col min="4371" max="4371" width="13.7109375" customWidth="1"/>
    <col min="4609" max="4609" width="23.140625" customWidth="1"/>
    <col min="4610" max="4615" width="7.7109375" customWidth="1"/>
    <col min="4616" max="4616" width="11.7109375" customWidth="1"/>
    <col min="4617" max="4622" width="7.7109375" customWidth="1"/>
    <col min="4623" max="4624" width="8.85546875" customWidth="1"/>
    <col min="4625" max="4625" width="8.5703125" customWidth="1"/>
    <col min="4626" max="4626" width="8.85546875" customWidth="1"/>
    <col min="4627" max="4627" width="13.7109375" customWidth="1"/>
    <col min="4865" max="4865" width="23.140625" customWidth="1"/>
    <col min="4866" max="4871" width="7.7109375" customWidth="1"/>
    <col min="4872" max="4872" width="11.7109375" customWidth="1"/>
    <col min="4873" max="4878" width="7.7109375" customWidth="1"/>
    <col min="4879" max="4880" width="8.85546875" customWidth="1"/>
    <col min="4881" max="4881" width="8.5703125" customWidth="1"/>
    <col min="4882" max="4882" width="8.85546875" customWidth="1"/>
    <col min="4883" max="4883" width="13.7109375" customWidth="1"/>
    <col min="5121" max="5121" width="23.140625" customWidth="1"/>
    <col min="5122" max="5127" width="7.7109375" customWidth="1"/>
    <col min="5128" max="5128" width="11.7109375" customWidth="1"/>
    <col min="5129" max="5134" width="7.7109375" customWidth="1"/>
    <col min="5135" max="5136" width="8.85546875" customWidth="1"/>
    <col min="5137" max="5137" width="8.5703125" customWidth="1"/>
    <col min="5138" max="5138" width="8.85546875" customWidth="1"/>
    <col min="5139" max="5139" width="13.7109375" customWidth="1"/>
    <col min="5377" max="5377" width="23.140625" customWidth="1"/>
    <col min="5378" max="5383" width="7.7109375" customWidth="1"/>
    <col min="5384" max="5384" width="11.7109375" customWidth="1"/>
    <col min="5385" max="5390" width="7.7109375" customWidth="1"/>
    <col min="5391" max="5392" width="8.85546875" customWidth="1"/>
    <col min="5393" max="5393" width="8.5703125" customWidth="1"/>
    <col min="5394" max="5394" width="8.85546875" customWidth="1"/>
    <col min="5395" max="5395" width="13.7109375" customWidth="1"/>
    <col min="5633" max="5633" width="23.140625" customWidth="1"/>
    <col min="5634" max="5639" width="7.7109375" customWidth="1"/>
    <col min="5640" max="5640" width="11.7109375" customWidth="1"/>
    <col min="5641" max="5646" width="7.7109375" customWidth="1"/>
    <col min="5647" max="5648" width="8.85546875" customWidth="1"/>
    <col min="5649" max="5649" width="8.5703125" customWidth="1"/>
    <col min="5650" max="5650" width="8.85546875" customWidth="1"/>
    <col min="5651" max="5651" width="13.7109375" customWidth="1"/>
    <col min="5889" max="5889" width="23.140625" customWidth="1"/>
    <col min="5890" max="5895" width="7.7109375" customWidth="1"/>
    <col min="5896" max="5896" width="11.7109375" customWidth="1"/>
    <col min="5897" max="5902" width="7.7109375" customWidth="1"/>
    <col min="5903" max="5904" width="8.85546875" customWidth="1"/>
    <col min="5905" max="5905" width="8.5703125" customWidth="1"/>
    <col min="5906" max="5906" width="8.85546875" customWidth="1"/>
    <col min="5907" max="5907" width="13.7109375" customWidth="1"/>
    <col min="6145" max="6145" width="23.140625" customWidth="1"/>
    <col min="6146" max="6151" width="7.7109375" customWidth="1"/>
    <col min="6152" max="6152" width="11.7109375" customWidth="1"/>
    <col min="6153" max="6158" width="7.7109375" customWidth="1"/>
    <col min="6159" max="6160" width="8.85546875" customWidth="1"/>
    <col min="6161" max="6161" width="8.5703125" customWidth="1"/>
    <col min="6162" max="6162" width="8.85546875" customWidth="1"/>
    <col min="6163" max="6163" width="13.7109375" customWidth="1"/>
    <col min="6401" max="6401" width="23.140625" customWidth="1"/>
    <col min="6402" max="6407" width="7.7109375" customWidth="1"/>
    <col min="6408" max="6408" width="11.7109375" customWidth="1"/>
    <col min="6409" max="6414" width="7.7109375" customWidth="1"/>
    <col min="6415" max="6416" width="8.85546875" customWidth="1"/>
    <col min="6417" max="6417" width="8.5703125" customWidth="1"/>
    <col min="6418" max="6418" width="8.85546875" customWidth="1"/>
    <col min="6419" max="6419" width="13.7109375" customWidth="1"/>
    <col min="6657" max="6657" width="23.140625" customWidth="1"/>
    <col min="6658" max="6663" width="7.7109375" customWidth="1"/>
    <col min="6664" max="6664" width="11.7109375" customWidth="1"/>
    <col min="6665" max="6670" width="7.7109375" customWidth="1"/>
    <col min="6671" max="6672" width="8.85546875" customWidth="1"/>
    <col min="6673" max="6673" width="8.5703125" customWidth="1"/>
    <col min="6674" max="6674" width="8.85546875" customWidth="1"/>
    <col min="6675" max="6675" width="13.7109375" customWidth="1"/>
    <col min="6913" max="6913" width="23.140625" customWidth="1"/>
    <col min="6914" max="6919" width="7.7109375" customWidth="1"/>
    <col min="6920" max="6920" width="11.7109375" customWidth="1"/>
    <col min="6921" max="6926" width="7.7109375" customWidth="1"/>
    <col min="6927" max="6928" width="8.85546875" customWidth="1"/>
    <col min="6929" max="6929" width="8.5703125" customWidth="1"/>
    <col min="6930" max="6930" width="8.85546875" customWidth="1"/>
    <col min="6931" max="6931" width="13.7109375" customWidth="1"/>
    <col min="7169" max="7169" width="23.140625" customWidth="1"/>
    <col min="7170" max="7175" width="7.7109375" customWidth="1"/>
    <col min="7176" max="7176" width="11.7109375" customWidth="1"/>
    <col min="7177" max="7182" width="7.7109375" customWidth="1"/>
    <col min="7183" max="7184" width="8.85546875" customWidth="1"/>
    <col min="7185" max="7185" width="8.5703125" customWidth="1"/>
    <col min="7186" max="7186" width="8.85546875" customWidth="1"/>
    <col min="7187" max="7187" width="13.7109375" customWidth="1"/>
    <col min="7425" max="7425" width="23.140625" customWidth="1"/>
    <col min="7426" max="7431" width="7.7109375" customWidth="1"/>
    <col min="7432" max="7432" width="11.7109375" customWidth="1"/>
    <col min="7433" max="7438" width="7.7109375" customWidth="1"/>
    <col min="7439" max="7440" width="8.85546875" customWidth="1"/>
    <col min="7441" max="7441" width="8.5703125" customWidth="1"/>
    <col min="7442" max="7442" width="8.85546875" customWidth="1"/>
    <col min="7443" max="7443" width="13.7109375" customWidth="1"/>
    <col min="7681" max="7681" width="23.140625" customWidth="1"/>
    <col min="7682" max="7687" width="7.7109375" customWidth="1"/>
    <col min="7688" max="7688" width="11.7109375" customWidth="1"/>
    <col min="7689" max="7694" width="7.7109375" customWidth="1"/>
    <col min="7695" max="7696" width="8.85546875" customWidth="1"/>
    <col min="7697" max="7697" width="8.5703125" customWidth="1"/>
    <col min="7698" max="7698" width="8.85546875" customWidth="1"/>
    <col min="7699" max="7699" width="13.7109375" customWidth="1"/>
    <col min="7937" max="7937" width="23.140625" customWidth="1"/>
    <col min="7938" max="7943" width="7.7109375" customWidth="1"/>
    <col min="7944" max="7944" width="11.7109375" customWidth="1"/>
    <col min="7945" max="7950" width="7.7109375" customWidth="1"/>
    <col min="7951" max="7952" width="8.85546875" customWidth="1"/>
    <col min="7953" max="7953" width="8.5703125" customWidth="1"/>
    <col min="7954" max="7954" width="8.85546875" customWidth="1"/>
    <col min="7955" max="7955" width="13.7109375" customWidth="1"/>
    <col min="8193" max="8193" width="23.140625" customWidth="1"/>
    <col min="8194" max="8199" width="7.7109375" customWidth="1"/>
    <col min="8200" max="8200" width="11.7109375" customWidth="1"/>
    <col min="8201" max="8206" width="7.7109375" customWidth="1"/>
    <col min="8207" max="8208" width="8.85546875" customWidth="1"/>
    <col min="8209" max="8209" width="8.5703125" customWidth="1"/>
    <col min="8210" max="8210" width="8.85546875" customWidth="1"/>
    <col min="8211" max="8211" width="13.7109375" customWidth="1"/>
    <col min="8449" max="8449" width="23.140625" customWidth="1"/>
    <col min="8450" max="8455" width="7.7109375" customWidth="1"/>
    <col min="8456" max="8456" width="11.7109375" customWidth="1"/>
    <col min="8457" max="8462" width="7.7109375" customWidth="1"/>
    <col min="8463" max="8464" width="8.85546875" customWidth="1"/>
    <col min="8465" max="8465" width="8.5703125" customWidth="1"/>
    <col min="8466" max="8466" width="8.85546875" customWidth="1"/>
    <col min="8467" max="8467" width="13.7109375" customWidth="1"/>
    <col min="8705" max="8705" width="23.140625" customWidth="1"/>
    <col min="8706" max="8711" width="7.7109375" customWidth="1"/>
    <col min="8712" max="8712" width="11.7109375" customWidth="1"/>
    <col min="8713" max="8718" width="7.7109375" customWidth="1"/>
    <col min="8719" max="8720" width="8.85546875" customWidth="1"/>
    <col min="8721" max="8721" width="8.5703125" customWidth="1"/>
    <col min="8722" max="8722" width="8.85546875" customWidth="1"/>
    <col min="8723" max="8723" width="13.7109375" customWidth="1"/>
    <col min="8961" max="8961" width="23.140625" customWidth="1"/>
    <col min="8962" max="8967" width="7.7109375" customWidth="1"/>
    <col min="8968" max="8968" width="11.7109375" customWidth="1"/>
    <col min="8969" max="8974" width="7.7109375" customWidth="1"/>
    <col min="8975" max="8976" width="8.85546875" customWidth="1"/>
    <col min="8977" max="8977" width="8.5703125" customWidth="1"/>
    <col min="8978" max="8978" width="8.85546875" customWidth="1"/>
    <col min="8979" max="8979" width="13.7109375" customWidth="1"/>
    <col min="9217" max="9217" width="23.140625" customWidth="1"/>
    <col min="9218" max="9223" width="7.7109375" customWidth="1"/>
    <col min="9224" max="9224" width="11.7109375" customWidth="1"/>
    <col min="9225" max="9230" width="7.7109375" customWidth="1"/>
    <col min="9231" max="9232" width="8.85546875" customWidth="1"/>
    <col min="9233" max="9233" width="8.5703125" customWidth="1"/>
    <col min="9234" max="9234" width="8.85546875" customWidth="1"/>
    <col min="9235" max="9235" width="13.7109375" customWidth="1"/>
    <col min="9473" max="9473" width="23.140625" customWidth="1"/>
    <col min="9474" max="9479" width="7.7109375" customWidth="1"/>
    <col min="9480" max="9480" width="11.7109375" customWidth="1"/>
    <col min="9481" max="9486" width="7.7109375" customWidth="1"/>
    <col min="9487" max="9488" width="8.85546875" customWidth="1"/>
    <col min="9489" max="9489" width="8.5703125" customWidth="1"/>
    <col min="9490" max="9490" width="8.85546875" customWidth="1"/>
    <col min="9491" max="9491" width="13.7109375" customWidth="1"/>
    <col min="9729" max="9729" width="23.140625" customWidth="1"/>
    <col min="9730" max="9735" width="7.7109375" customWidth="1"/>
    <col min="9736" max="9736" width="11.7109375" customWidth="1"/>
    <col min="9737" max="9742" width="7.7109375" customWidth="1"/>
    <col min="9743" max="9744" width="8.85546875" customWidth="1"/>
    <col min="9745" max="9745" width="8.5703125" customWidth="1"/>
    <col min="9746" max="9746" width="8.85546875" customWidth="1"/>
    <col min="9747" max="9747" width="13.7109375" customWidth="1"/>
    <col min="9985" max="9985" width="23.140625" customWidth="1"/>
    <col min="9986" max="9991" width="7.7109375" customWidth="1"/>
    <col min="9992" max="9992" width="11.7109375" customWidth="1"/>
    <col min="9993" max="9998" width="7.7109375" customWidth="1"/>
    <col min="9999" max="10000" width="8.85546875" customWidth="1"/>
    <col min="10001" max="10001" width="8.5703125" customWidth="1"/>
    <col min="10002" max="10002" width="8.85546875" customWidth="1"/>
    <col min="10003" max="10003" width="13.7109375" customWidth="1"/>
    <col min="10241" max="10241" width="23.140625" customWidth="1"/>
    <col min="10242" max="10247" width="7.7109375" customWidth="1"/>
    <col min="10248" max="10248" width="11.7109375" customWidth="1"/>
    <col min="10249" max="10254" width="7.7109375" customWidth="1"/>
    <col min="10255" max="10256" width="8.85546875" customWidth="1"/>
    <col min="10257" max="10257" width="8.5703125" customWidth="1"/>
    <col min="10258" max="10258" width="8.85546875" customWidth="1"/>
    <col min="10259" max="10259" width="13.7109375" customWidth="1"/>
    <col min="10497" max="10497" width="23.140625" customWidth="1"/>
    <col min="10498" max="10503" width="7.7109375" customWidth="1"/>
    <col min="10504" max="10504" width="11.7109375" customWidth="1"/>
    <col min="10505" max="10510" width="7.7109375" customWidth="1"/>
    <col min="10511" max="10512" width="8.85546875" customWidth="1"/>
    <col min="10513" max="10513" width="8.5703125" customWidth="1"/>
    <col min="10514" max="10514" width="8.85546875" customWidth="1"/>
    <col min="10515" max="10515" width="13.7109375" customWidth="1"/>
    <col min="10753" max="10753" width="23.140625" customWidth="1"/>
    <col min="10754" max="10759" width="7.7109375" customWidth="1"/>
    <col min="10760" max="10760" width="11.7109375" customWidth="1"/>
    <col min="10761" max="10766" width="7.7109375" customWidth="1"/>
    <col min="10767" max="10768" width="8.85546875" customWidth="1"/>
    <col min="10769" max="10769" width="8.5703125" customWidth="1"/>
    <col min="10770" max="10770" width="8.85546875" customWidth="1"/>
    <col min="10771" max="10771" width="13.7109375" customWidth="1"/>
    <col min="11009" max="11009" width="23.140625" customWidth="1"/>
    <col min="11010" max="11015" width="7.7109375" customWidth="1"/>
    <col min="11016" max="11016" width="11.7109375" customWidth="1"/>
    <col min="11017" max="11022" width="7.7109375" customWidth="1"/>
    <col min="11023" max="11024" width="8.85546875" customWidth="1"/>
    <col min="11025" max="11025" width="8.5703125" customWidth="1"/>
    <col min="11026" max="11026" width="8.85546875" customWidth="1"/>
    <col min="11027" max="11027" width="13.7109375" customWidth="1"/>
    <col min="11265" max="11265" width="23.140625" customWidth="1"/>
    <col min="11266" max="11271" width="7.7109375" customWidth="1"/>
    <col min="11272" max="11272" width="11.7109375" customWidth="1"/>
    <col min="11273" max="11278" width="7.7109375" customWidth="1"/>
    <col min="11279" max="11280" width="8.85546875" customWidth="1"/>
    <col min="11281" max="11281" width="8.5703125" customWidth="1"/>
    <col min="11282" max="11282" width="8.85546875" customWidth="1"/>
    <col min="11283" max="11283" width="13.7109375" customWidth="1"/>
    <col min="11521" max="11521" width="23.140625" customWidth="1"/>
    <col min="11522" max="11527" width="7.7109375" customWidth="1"/>
    <col min="11528" max="11528" width="11.7109375" customWidth="1"/>
    <col min="11529" max="11534" width="7.7109375" customWidth="1"/>
    <col min="11535" max="11536" width="8.85546875" customWidth="1"/>
    <col min="11537" max="11537" width="8.5703125" customWidth="1"/>
    <col min="11538" max="11538" width="8.85546875" customWidth="1"/>
    <col min="11539" max="11539" width="13.7109375" customWidth="1"/>
    <col min="11777" max="11777" width="23.140625" customWidth="1"/>
    <col min="11778" max="11783" width="7.7109375" customWidth="1"/>
    <col min="11784" max="11784" width="11.7109375" customWidth="1"/>
    <col min="11785" max="11790" width="7.7109375" customWidth="1"/>
    <col min="11791" max="11792" width="8.85546875" customWidth="1"/>
    <col min="11793" max="11793" width="8.5703125" customWidth="1"/>
    <col min="11794" max="11794" width="8.85546875" customWidth="1"/>
    <col min="11795" max="11795" width="13.7109375" customWidth="1"/>
    <col min="12033" max="12033" width="23.140625" customWidth="1"/>
    <col min="12034" max="12039" width="7.7109375" customWidth="1"/>
    <col min="12040" max="12040" width="11.7109375" customWidth="1"/>
    <col min="12041" max="12046" width="7.7109375" customWidth="1"/>
    <col min="12047" max="12048" width="8.85546875" customWidth="1"/>
    <col min="12049" max="12049" width="8.5703125" customWidth="1"/>
    <col min="12050" max="12050" width="8.85546875" customWidth="1"/>
    <col min="12051" max="12051" width="13.7109375" customWidth="1"/>
    <col min="12289" max="12289" width="23.140625" customWidth="1"/>
    <col min="12290" max="12295" width="7.7109375" customWidth="1"/>
    <col min="12296" max="12296" width="11.7109375" customWidth="1"/>
    <col min="12297" max="12302" width="7.7109375" customWidth="1"/>
    <col min="12303" max="12304" width="8.85546875" customWidth="1"/>
    <col min="12305" max="12305" width="8.5703125" customWidth="1"/>
    <col min="12306" max="12306" width="8.85546875" customWidth="1"/>
    <col min="12307" max="12307" width="13.7109375" customWidth="1"/>
    <col min="12545" max="12545" width="23.140625" customWidth="1"/>
    <col min="12546" max="12551" width="7.7109375" customWidth="1"/>
    <col min="12552" max="12552" width="11.7109375" customWidth="1"/>
    <col min="12553" max="12558" width="7.7109375" customWidth="1"/>
    <col min="12559" max="12560" width="8.85546875" customWidth="1"/>
    <col min="12561" max="12561" width="8.5703125" customWidth="1"/>
    <col min="12562" max="12562" width="8.85546875" customWidth="1"/>
    <col min="12563" max="12563" width="13.7109375" customWidth="1"/>
    <col min="12801" max="12801" width="23.140625" customWidth="1"/>
    <col min="12802" max="12807" width="7.7109375" customWidth="1"/>
    <col min="12808" max="12808" width="11.7109375" customWidth="1"/>
    <col min="12809" max="12814" width="7.7109375" customWidth="1"/>
    <col min="12815" max="12816" width="8.85546875" customWidth="1"/>
    <col min="12817" max="12817" width="8.5703125" customWidth="1"/>
    <col min="12818" max="12818" width="8.85546875" customWidth="1"/>
    <col min="12819" max="12819" width="13.7109375" customWidth="1"/>
    <col min="13057" max="13057" width="23.140625" customWidth="1"/>
    <col min="13058" max="13063" width="7.7109375" customWidth="1"/>
    <col min="13064" max="13064" width="11.7109375" customWidth="1"/>
    <col min="13065" max="13070" width="7.7109375" customWidth="1"/>
    <col min="13071" max="13072" width="8.85546875" customWidth="1"/>
    <col min="13073" max="13073" width="8.5703125" customWidth="1"/>
    <col min="13074" max="13074" width="8.85546875" customWidth="1"/>
    <col min="13075" max="13075" width="13.7109375" customWidth="1"/>
    <col min="13313" max="13313" width="23.140625" customWidth="1"/>
    <col min="13314" max="13319" width="7.7109375" customWidth="1"/>
    <col min="13320" max="13320" width="11.7109375" customWidth="1"/>
    <col min="13321" max="13326" width="7.7109375" customWidth="1"/>
    <col min="13327" max="13328" width="8.85546875" customWidth="1"/>
    <col min="13329" max="13329" width="8.5703125" customWidth="1"/>
    <col min="13330" max="13330" width="8.85546875" customWidth="1"/>
    <col min="13331" max="13331" width="13.7109375" customWidth="1"/>
    <col min="13569" max="13569" width="23.140625" customWidth="1"/>
    <col min="13570" max="13575" width="7.7109375" customWidth="1"/>
    <col min="13576" max="13576" width="11.7109375" customWidth="1"/>
    <col min="13577" max="13582" width="7.7109375" customWidth="1"/>
    <col min="13583" max="13584" width="8.85546875" customWidth="1"/>
    <col min="13585" max="13585" width="8.5703125" customWidth="1"/>
    <col min="13586" max="13586" width="8.85546875" customWidth="1"/>
    <col min="13587" max="13587" width="13.7109375" customWidth="1"/>
    <col min="13825" max="13825" width="23.140625" customWidth="1"/>
    <col min="13826" max="13831" width="7.7109375" customWidth="1"/>
    <col min="13832" max="13832" width="11.7109375" customWidth="1"/>
    <col min="13833" max="13838" width="7.7109375" customWidth="1"/>
    <col min="13839" max="13840" width="8.85546875" customWidth="1"/>
    <col min="13841" max="13841" width="8.5703125" customWidth="1"/>
    <col min="13842" max="13842" width="8.85546875" customWidth="1"/>
    <col min="13843" max="13843" width="13.7109375" customWidth="1"/>
    <col min="14081" max="14081" width="23.140625" customWidth="1"/>
    <col min="14082" max="14087" width="7.7109375" customWidth="1"/>
    <col min="14088" max="14088" width="11.7109375" customWidth="1"/>
    <col min="14089" max="14094" width="7.7109375" customWidth="1"/>
    <col min="14095" max="14096" width="8.85546875" customWidth="1"/>
    <col min="14097" max="14097" width="8.5703125" customWidth="1"/>
    <col min="14098" max="14098" width="8.85546875" customWidth="1"/>
    <col min="14099" max="14099" width="13.7109375" customWidth="1"/>
    <col min="14337" max="14337" width="23.140625" customWidth="1"/>
    <col min="14338" max="14343" width="7.7109375" customWidth="1"/>
    <col min="14344" max="14344" width="11.7109375" customWidth="1"/>
    <col min="14345" max="14350" width="7.7109375" customWidth="1"/>
    <col min="14351" max="14352" width="8.85546875" customWidth="1"/>
    <col min="14353" max="14353" width="8.5703125" customWidth="1"/>
    <col min="14354" max="14354" width="8.85546875" customWidth="1"/>
    <col min="14355" max="14355" width="13.7109375" customWidth="1"/>
    <col min="14593" max="14593" width="23.140625" customWidth="1"/>
    <col min="14594" max="14599" width="7.7109375" customWidth="1"/>
    <col min="14600" max="14600" width="11.7109375" customWidth="1"/>
    <col min="14601" max="14606" width="7.7109375" customWidth="1"/>
    <col min="14607" max="14608" width="8.85546875" customWidth="1"/>
    <col min="14609" max="14609" width="8.5703125" customWidth="1"/>
    <col min="14610" max="14610" width="8.85546875" customWidth="1"/>
    <col min="14611" max="14611" width="13.7109375" customWidth="1"/>
    <col min="14849" max="14849" width="23.140625" customWidth="1"/>
    <col min="14850" max="14855" width="7.7109375" customWidth="1"/>
    <col min="14856" max="14856" width="11.7109375" customWidth="1"/>
    <col min="14857" max="14862" width="7.7109375" customWidth="1"/>
    <col min="14863" max="14864" width="8.85546875" customWidth="1"/>
    <col min="14865" max="14865" width="8.5703125" customWidth="1"/>
    <col min="14866" max="14866" width="8.85546875" customWidth="1"/>
    <col min="14867" max="14867" width="13.7109375" customWidth="1"/>
    <col min="15105" max="15105" width="23.140625" customWidth="1"/>
    <col min="15106" max="15111" width="7.7109375" customWidth="1"/>
    <col min="15112" max="15112" width="11.7109375" customWidth="1"/>
    <col min="15113" max="15118" width="7.7109375" customWidth="1"/>
    <col min="15119" max="15120" width="8.85546875" customWidth="1"/>
    <col min="15121" max="15121" width="8.5703125" customWidth="1"/>
    <col min="15122" max="15122" width="8.85546875" customWidth="1"/>
    <col min="15123" max="15123" width="13.7109375" customWidth="1"/>
    <col min="15361" max="15361" width="23.140625" customWidth="1"/>
    <col min="15362" max="15367" width="7.7109375" customWidth="1"/>
    <col min="15368" max="15368" width="11.7109375" customWidth="1"/>
    <col min="15369" max="15374" width="7.7109375" customWidth="1"/>
    <col min="15375" max="15376" width="8.85546875" customWidth="1"/>
    <col min="15377" max="15377" width="8.5703125" customWidth="1"/>
    <col min="15378" max="15378" width="8.85546875" customWidth="1"/>
    <col min="15379" max="15379" width="13.7109375" customWidth="1"/>
    <col min="15617" max="15617" width="23.140625" customWidth="1"/>
    <col min="15618" max="15623" width="7.7109375" customWidth="1"/>
    <col min="15624" max="15624" width="11.7109375" customWidth="1"/>
    <col min="15625" max="15630" width="7.7109375" customWidth="1"/>
    <col min="15631" max="15632" width="8.85546875" customWidth="1"/>
    <col min="15633" max="15633" width="8.5703125" customWidth="1"/>
    <col min="15634" max="15634" width="8.85546875" customWidth="1"/>
    <col min="15635" max="15635" width="13.7109375" customWidth="1"/>
    <col min="15873" max="15873" width="23.140625" customWidth="1"/>
    <col min="15874" max="15879" width="7.7109375" customWidth="1"/>
    <col min="15880" max="15880" width="11.7109375" customWidth="1"/>
    <col min="15881" max="15886" width="7.7109375" customWidth="1"/>
    <col min="15887" max="15888" width="8.85546875" customWidth="1"/>
    <col min="15889" max="15889" width="8.5703125" customWidth="1"/>
    <col min="15890" max="15890" width="8.85546875" customWidth="1"/>
    <col min="15891" max="15891" width="13.7109375" customWidth="1"/>
    <col min="16129" max="16129" width="23.140625" customWidth="1"/>
    <col min="16130" max="16135" width="7.7109375" customWidth="1"/>
    <col min="16136" max="16136" width="11.7109375" customWidth="1"/>
    <col min="16137" max="16142" width="7.7109375" customWidth="1"/>
    <col min="16143" max="16144" width="8.85546875" customWidth="1"/>
    <col min="16145" max="16145" width="8.5703125" customWidth="1"/>
    <col min="16146" max="16146" width="8.85546875" customWidth="1"/>
    <col min="16147" max="16147" width="13.7109375" customWidth="1"/>
  </cols>
  <sheetData>
    <row r="1" spans="1:36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36">
      <c r="A2" s="1461" t="s">
        <v>31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  <c r="N2" s="1461"/>
      <c r="O2" s="1461"/>
      <c r="P2" s="1461"/>
      <c r="Q2" s="1461"/>
      <c r="R2" s="1461"/>
    </row>
    <row r="3" spans="1:36" ht="15.75" customHeight="1">
      <c r="A3" s="1461" t="s">
        <v>1</v>
      </c>
      <c r="B3" s="1461"/>
      <c r="C3" s="1461"/>
      <c r="D3" s="1461"/>
      <c r="E3" s="1461"/>
      <c r="F3" s="1461"/>
      <c r="G3" s="1461"/>
      <c r="H3" s="1461"/>
      <c r="I3" s="1461"/>
      <c r="J3" s="1461"/>
      <c r="K3" s="1461"/>
      <c r="L3" s="1461"/>
      <c r="M3" s="1461"/>
      <c r="N3" s="1461"/>
      <c r="O3" s="1461"/>
      <c r="P3" s="1461"/>
      <c r="Q3" s="1461"/>
      <c r="R3" s="1461"/>
    </row>
    <row r="4" spans="1:36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5" spans="1:36">
      <c r="A5" s="1188"/>
      <c r="B5" s="1188"/>
      <c r="C5" s="1188"/>
      <c r="D5" s="1188"/>
      <c r="E5" s="1188"/>
      <c r="F5" s="1188"/>
      <c r="G5" s="1188"/>
      <c r="H5" s="1188"/>
      <c r="I5" s="1188"/>
      <c r="J5" s="1188"/>
      <c r="K5" s="1188"/>
      <c r="L5" s="1188"/>
      <c r="M5" s="1188"/>
      <c r="N5" s="1188"/>
      <c r="O5" s="1188"/>
      <c r="P5" s="1188"/>
      <c r="Q5" s="1188"/>
      <c r="R5" s="1188"/>
    </row>
    <row r="6" spans="1:36" s="62" customFormat="1" ht="15">
      <c r="A6" s="1143"/>
      <c r="B6" s="1471" t="s">
        <v>32</v>
      </c>
      <c r="C6" s="1472"/>
      <c r="D6" s="1472"/>
      <c r="E6" s="1472"/>
      <c r="F6" s="1472"/>
      <c r="G6" s="1472"/>
      <c r="H6" s="1473"/>
      <c r="I6" s="1471" t="s">
        <v>33</v>
      </c>
      <c r="J6" s="1472"/>
      <c r="K6" s="1472"/>
      <c r="L6" s="1472"/>
      <c r="M6" s="1472"/>
      <c r="N6" s="1472"/>
      <c r="O6" s="1473"/>
      <c r="P6" s="1465" t="s">
        <v>22</v>
      </c>
      <c r="Q6" s="1466"/>
      <c r="R6" s="1467"/>
      <c r="S6" s="1462" t="s">
        <v>23</v>
      </c>
      <c r="U6" s="301"/>
      <c r="V6" s="301"/>
      <c r="W6" s="301"/>
      <c r="X6" s="301"/>
      <c r="Y6" s="301"/>
      <c r="Z6" s="301"/>
      <c r="AA6" s="301"/>
      <c r="AB6" s="301"/>
      <c r="AC6" s="301"/>
      <c r="AD6" s="301"/>
      <c r="AE6" s="301"/>
      <c r="AF6" s="301"/>
      <c r="AG6" s="301"/>
      <c r="AH6" s="301"/>
      <c r="AI6" s="301"/>
      <c r="AJ6" s="301"/>
    </row>
    <row r="7" spans="1:36" s="62" customFormat="1" ht="15">
      <c r="A7" s="109" t="s">
        <v>2</v>
      </c>
      <c r="B7" s="1474" t="s">
        <v>24</v>
      </c>
      <c r="C7" s="1475"/>
      <c r="D7" s="1476"/>
      <c r="E7" s="1474" t="s">
        <v>25</v>
      </c>
      <c r="F7" s="1475"/>
      <c r="G7" s="1476"/>
      <c r="H7" s="1480" t="s">
        <v>22</v>
      </c>
      <c r="I7" s="1474" t="s">
        <v>24</v>
      </c>
      <c r="J7" s="1475"/>
      <c r="K7" s="1476"/>
      <c r="L7" s="1474" t="s">
        <v>25</v>
      </c>
      <c r="M7" s="1475"/>
      <c r="N7" s="1476"/>
      <c r="O7" s="1480" t="s">
        <v>22</v>
      </c>
      <c r="P7" s="1468"/>
      <c r="Q7" s="1469"/>
      <c r="R7" s="1470"/>
      <c r="S7" s="1463"/>
      <c r="U7" s="301"/>
      <c r="V7" s="301"/>
      <c r="W7" s="301"/>
      <c r="X7" s="301"/>
      <c r="Y7" s="301"/>
      <c r="Z7" s="301"/>
      <c r="AA7" s="301"/>
      <c r="AB7" s="301"/>
      <c r="AC7" s="301"/>
      <c r="AD7" s="301"/>
      <c r="AE7" s="301"/>
      <c r="AF7" s="301"/>
      <c r="AG7" s="301"/>
      <c r="AH7" s="301"/>
      <c r="AI7" s="301"/>
      <c r="AJ7" s="301"/>
    </row>
    <row r="8" spans="1:36" s="62" customFormat="1" ht="15">
      <c r="A8" s="1175"/>
      <c r="B8" s="1182" t="s">
        <v>26</v>
      </c>
      <c r="C8" s="1183" t="s">
        <v>27</v>
      </c>
      <c r="D8" s="1184" t="s">
        <v>28</v>
      </c>
      <c r="E8" s="1182" t="s">
        <v>26</v>
      </c>
      <c r="F8" s="1183" t="s">
        <v>27</v>
      </c>
      <c r="G8" s="1185" t="s">
        <v>28</v>
      </c>
      <c r="H8" s="1481"/>
      <c r="I8" s="1182" t="s">
        <v>26</v>
      </c>
      <c r="J8" s="1183" t="s">
        <v>27</v>
      </c>
      <c r="K8" s="1184" t="s">
        <v>28</v>
      </c>
      <c r="L8" s="1182" t="s">
        <v>26</v>
      </c>
      <c r="M8" s="1183" t="s">
        <v>27</v>
      </c>
      <c r="N8" s="1185" t="s">
        <v>28</v>
      </c>
      <c r="O8" s="1481"/>
      <c r="P8" s="1186" t="s">
        <v>24</v>
      </c>
      <c r="Q8" s="1126" t="s">
        <v>25</v>
      </c>
      <c r="R8" s="1167" t="s">
        <v>22</v>
      </c>
      <c r="S8" s="1464"/>
      <c r="U8" s="301"/>
      <c r="V8" s="301"/>
      <c r="W8" s="301"/>
      <c r="X8" s="301"/>
      <c r="Y8" s="301"/>
      <c r="Z8" s="301"/>
      <c r="AA8" s="301"/>
      <c r="AB8" s="301"/>
      <c r="AC8" s="301"/>
      <c r="AD8" s="301"/>
      <c r="AE8" s="301"/>
      <c r="AF8" s="301"/>
      <c r="AG8" s="301"/>
      <c r="AH8" s="301"/>
      <c r="AI8" s="301"/>
      <c r="AJ8" s="301"/>
    </row>
    <row r="9" spans="1:36" s="34" customFormat="1" ht="31.5" customHeight="1">
      <c r="A9" s="1029" t="s">
        <v>11</v>
      </c>
      <c r="B9" s="1260"/>
      <c r="C9" s="1261"/>
      <c r="D9" s="1161"/>
      <c r="E9" s="1260"/>
      <c r="F9" s="1261"/>
      <c r="G9" s="1161"/>
      <c r="H9" s="1162"/>
      <c r="I9" s="1260">
        <v>119</v>
      </c>
      <c r="J9" s="1261">
        <v>142</v>
      </c>
      <c r="K9" s="1161">
        <v>94</v>
      </c>
      <c r="L9" s="1260">
        <v>161</v>
      </c>
      <c r="M9" s="1261">
        <v>283</v>
      </c>
      <c r="N9" s="1161">
        <v>822</v>
      </c>
      <c r="O9" s="1162">
        <f t="shared" ref="O9:O15" si="0">SUM(I9:N9)</f>
        <v>1621</v>
      </c>
      <c r="P9" s="1139">
        <f t="shared" ref="P9:P15" si="1">+I9+J9+K9</f>
        <v>355</v>
      </c>
      <c r="Q9" s="1133">
        <f t="shared" ref="Q9:Q15" si="2">+L9+M9+N9</f>
        <v>1266</v>
      </c>
      <c r="R9" s="209">
        <f t="shared" ref="R9:R15" si="3">SUM(P9:Q9)</f>
        <v>1621</v>
      </c>
      <c r="S9" s="1172">
        <v>47</v>
      </c>
      <c r="T9" s="1265" t="s">
        <v>1438</v>
      </c>
      <c r="U9" s="1196"/>
      <c r="V9" s="1196"/>
      <c r="W9" s="1196"/>
      <c r="X9" s="1196"/>
      <c r="Y9" s="1196"/>
      <c r="Z9" s="1196"/>
      <c r="AA9" s="1196"/>
      <c r="AB9" s="1196"/>
      <c r="AC9" s="1196"/>
      <c r="AD9" s="1196"/>
      <c r="AE9" s="1196"/>
      <c r="AF9" s="1196"/>
      <c r="AG9" s="1196"/>
      <c r="AH9" s="1196"/>
      <c r="AI9" s="1196"/>
      <c r="AJ9" s="1196"/>
    </row>
    <row r="10" spans="1:36" s="34" customFormat="1" ht="23.25" customHeight="1">
      <c r="A10" s="95" t="s">
        <v>12</v>
      </c>
      <c r="B10" s="1134"/>
      <c r="C10" s="1135"/>
      <c r="D10" s="1140"/>
      <c r="E10" s="1134"/>
      <c r="F10" s="1135"/>
      <c r="G10" s="1140"/>
      <c r="H10" s="1142"/>
      <c r="I10" s="1134">
        <v>20</v>
      </c>
      <c r="J10" s="1135">
        <v>6</v>
      </c>
      <c r="K10" s="1140">
        <v>5</v>
      </c>
      <c r="L10" s="1134">
        <v>20</v>
      </c>
      <c r="M10" s="1135">
        <v>12</v>
      </c>
      <c r="N10" s="1140">
        <v>67</v>
      </c>
      <c r="O10" s="1142">
        <f t="shared" si="0"/>
        <v>130</v>
      </c>
      <c r="P10" s="1141">
        <f t="shared" si="1"/>
        <v>31</v>
      </c>
      <c r="Q10" s="1135">
        <f t="shared" si="2"/>
        <v>99</v>
      </c>
      <c r="R10" s="213">
        <f t="shared" si="3"/>
        <v>130</v>
      </c>
      <c r="S10" s="899">
        <v>3</v>
      </c>
      <c r="T10" s="1265" t="s">
        <v>1421</v>
      </c>
      <c r="U10" s="1196"/>
      <c r="V10" s="1196"/>
      <c r="W10" s="1196"/>
      <c r="X10" s="1196"/>
      <c r="Y10" s="1196"/>
      <c r="Z10" s="1196"/>
      <c r="AA10" s="1196"/>
      <c r="AB10" s="1196"/>
      <c r="AC10" s="1196"/>
      <c r="AD10" s="1196"/>
      <c r="AE10" s="1196"/>
      <c r="AF10" s="1196"/>
      <c r="AG10" s="1196"/>
      <c r="AH10" s="1196"/>
      <c r="AI10" s="1196"/>
      <c r="AJ10" s="1196"/>
    </row>
    <row r="11" spans="1:36" s="34" customFormat="1" ht="30.75" customHeight="1">
      <c r="A11" s="95" t="s">
        <v>13</v>
      </c>
      <c r="B11" s="1134"/>
      <c r="C11" s="1135"/>
      <c r="D11" s="1140"/>
      <c r="E11" s="1134"/>
      <c r="F11" s="1135"/>
      <c r="G11" s="1140"/>
      <c r="H11" s="1142"/>
      <c r="I11" s="1134">
        <v>18</v>
      </c>
      <c r="J11" s="1135">
        <v>4</v>
      </c>
      <c r="K11" s="1140">
        <v>10</v>
      </c>
      <c r="L11" s="1134">
        <v>17</v>
      </c>
      <c r="M11" s="1135">
        <v>52</v>
      </c>
      <c r="N11" s="1140">
        <v>158</v>
      </c>
      <c r="O11" s="1142">
        <f t="shared" si="0"/>
        <v>259</v>
      </c>
      <c r="P11" s="1141">
        <f t="shared" si="1"/>
        <v>32</v>
      </c>
      <c r="Q11" s="1135">
        <f t="shared" si="2"/>
        <v>227</v>
      </c>
      <c r="R11" s="213">
        <f t="shared" si="3"/>
        <v>259</v>
      </c>
      <c r="S11" s="899">
        <v>4</v>
      </c>
      <c r="T11" s="1265"/>
      <c r="U11" s="1196"/>
      <c r="V11" s="1196"/>
      <c r="W11" s="1196"/>
      <c r="X11" s="1196"/>
      <c r="Y11" s="1195"/>
      <c r="Z11" s="1195"/>
      <c r="AA11" s="1195"/>
      <c r="AB11" s="1195"/>
      <c r="AC11" s="1195"/>
      <c r="AD11" s="1195"/>
      <c r="AE11" s="1194"/>
      <c r="AF11" s="1195"/>
      <c r="AG11" s="1195"/>
      <c r="AH11" s="1195"/>
      <c r="AI11" s="1196"/>
      <c r="AJ11" s="1196"/>
    </row>
    <row r="12" spans="1:36" s="34" customFormat="1" ht="21.75" customHeight="1">
      <c r="A12" s="95" t="s">
        <v>14</v>
      </c>
      <c r="B12" s="1134"/>
      <c r="C12" s="1135"/>
      <c r="D12" s="1140"/>
      <c r="E12" s="1134"/>
      <c r="F12" s="1135"/>
      <c r="G12" s="1140"/>
      <c r="H12" s="1142"/>
      <c r="I12" s="1134">
        <v>0</v>
      </c>
      <c r="J12" s="1135">
        <v>70</v>
      </c>
      <c r="K12" s="1140">
        <v>5</v>
      </c>
      <c r="L12" s="1134">
        <v>81</v>
      </c>
      <c r="M12" s="1135">
        <v>43</v>
      </c>
      <c r="N12" s="1140">
        <v>359</v>
      </c>
      <c r="O12" s="1142">
        <f t="shared" si="0"/>
        <v>558</v>
      </c>
      <c r="P12" s="1141">
        <f t="shared" si="1"/>
        <v>75</v>
      </c>
      <c r="Q12" s="1135">
        <f t="shared" si="2"/>
        <v>483</v>
      </c>
      <c r="R12" s="213">
        <f t="shared" si="3"/>
        <v>558</v>
      </c>
      <c r="S12" s="899">
        <v>1</v>
      </c>
      <c r="T12" s="1265"/>
      <c r="U12" s="1266"/>
      <c r="V12" s="1196"/>
      <c r="W12" s="1196"/>
      <c r="X12" s="1196"/>
      <c r="Y12" s="1196"/>
      <c r="Z12" s="1196"/>
      <c r="AA12" s="1196"/>
      <c r="AB12" s="1196"/>
      <c r="AC12" s="1196"/>
      <c r="AD12" s="1196"/>
      <c r="AE12" s="1196"/>
      <c r="AF12" s="1196"/>
      <c r="AG12" s="1196"/>
      <c r="AH12" s="1196"/>
      <c r="AI12" s="1196"/>
      <c r="AJ12" s="1196"/>
    </row>
    <row r="13" spans="1:36" s="34" customFormat="1" ht="31.5" customHeight="1">
      <c r="A13" s="95" t="s">
        <v>15</v>
      </c>
      <c r="B13" s="1134"/>
      <c r="C13" s="1135"/>
      <c r="D13" s="1140"/>
      <c r="E13" s="1134"/>
      <c r="F13" s="1135"/>
      <c r="G13" s="1140"/>
      <c r="H13" s="1142"/>
      <c r="I13" s="1134">
        <v>31</v>
      </c>
      <c r="J13" s="1141">
        <v>10</v>
      </c>
      <c r="K13" s="1140">
        <v>10</v>
      </c>
      <c r="L13" s="1134">
        <v>27</v>
      </c>
      <c r="M13" s="1141">
        <v>29</v>
      </c>
      <c r="N13" s="1142">
        <v>56</v>
      </c>
      <c r="O13" s="1142">
        <f t="shared" si="0"/>
        <v>163</v>
      </c>
      <c r="P13" s="1141">
        <f t="shared" si="1"/>
        <v>51</v>
      </c>
      <c r="Q13" s="1135">
        <f t="shared" si="2"/>
        <v>112</v>
      </c>
      <c r="R13" s="213">
        <f t="shared" si="3"/>
        <v>163</v>
      </c>
      <c r="S13" s="899">
        <v>4</v>
      </c>
      <c r="T13" s="1265" t="s">
        <v>1421</v>
      </c>
      <c r="U13" s="1196"/>
      <c r="V13" s="1196"/>
      <c r="W13" s="1196"/>
      <c r="X13" s="1196"/>
      <c r="Y13" s="1196"/>
      <c r="Z13" s="1196"/>
      <c r="AA13" s="1196"/>
      <c r="AB13" s="1196"/>
      <c r="AC13" s="1196"/>
      <c r="AD13" s="1196"/>
      <c r="AE13" s="1196"/>
      <c r="AF13" s="1196"/>
      <c r="AG13" s="1196"/>
      <c r="AH13" s="1196"/>
      <c r="AI13" s="1198"/>
      <c r="AJ13" s="1198"/>
    </row>
    <row r="14" spans="1:36" s="61" customFormat="1" ht="24.75" customHeight="1">
      <c r="A14" s="95" t="s">
        <v>16</v>
      </c>
      <c r="B14" s="1134"/>
      <c r="C14" s="1135"/>
      <c r="D14" s="1140"/>
      <c r="E14" s="1134"/>
      <c r="F14" s="1135"/>
      <c r="G14" s="1140"/>
      <c r="H14" s="1142"/>
      <c r="I14" s="1134">
        <v>32</v>
      </c>
      <c r="J14" s="1135">
        <v>31</v>
      </c>
      <c r="K14" s="1140">
        <v>16</v>
      </c>
      <c r="L14" s="1134">
        <v>76</v>
      </c>
      <c r="M14" s="1135">
        <v>109</v>
      </c>
      <c r="N14" s="1140">
        <v>117</v>
      </c>
      <c r="O14" s="1142">
        <f t="shared" si="0"/>
        <v>381</v>
      </c>
      <c r="P14" s="1141">
        <f t="shared" si="1"/>
        <v>79</v>
      </c>
      <c r="Q14" s="1135">
        <f t="shared" si="2"/>
        <v>302</v>
      </c>
      <c r="R14" s="213">
        <f t="shared" si="3"/>
        <v>381</v>
      </c>
      <c r="S14" s="899">
        <v>17</v>
      </c>
      <c r="T14" s="1264"/>
      <c r="U14" s="1196"/>
      <c r="V14" s="466"/>
      <c r="W14" s="1196"/>
      <c r="X14" s="466"/>
      <c r="Y14" s="466"/>
      <c r="Z14" s="466"/>
      <c r="AA14" s="466"/>
      <c r="AB14" s="466"/>
      <c r="AC14" s="466"/>
      <c r="AD14" s="466"/>
      <c r="AE14" s="466"/>
      <c r="AF14" s="466"/>
      <c r="AG14" s="466"/>
      <c r="AH14" s="466"/>
      <c r="AI14" s="1198"/>
      <c r="AJ14" s="1198"/>
    </row>
    <row r="15" spans="1:36" s="61" customFormat="1" ht="24.75" customHeight="1">
      <c r="A15" s="1040" t="s">
        <v>17</v>
      </c>
      <c r="B15" s="1189"/>
      <c r="C15" s="1190"/>
      <c r="D15" s="1191"/>
      <c r="E15" s="1189"/>
      <c r="F15" s="1190"/>
      <c r="G15" s="1191"/>
      <c r="H15" s="1192"/>
      <c r="I15" s="1189">
        <v>76</v>
      </c>
      <c r="J15" s="1190">
        <v>55</v>
      </c>
      <c r="K15" s="1191">
        <v>59</v>
      </c>
      <c r="L15" s="1189">
        <v>110</v>
      </c>
      <c r="M15" s="1190">
        <v>318</v>
      </c>
      <c r="N15" s="1191">
        <v>328</v>
      </c>
      <c r="O15" s="1192">
        <f t="shared" si="0"/>
        <v>946</v>
      </c>
      <c r="P15" s="1193">
        <f t="shared" si="1"/>
        <v>190</v>
      </c>
      <c r="Q15" s="1190">
        <f t="shared" si="2"/>
        <v>756</v>
      </c>
      <c r="R15" s="217">
        <f t="shared" si="3"/>
        <v>946</v>
      </c>
      <c r="S15" s="1203">
        <v>24</v>
      </c>
      <c r="T15" s="1265" t="s">
        <v>1421</v>
      </c>
      <c r="U15" s="1196"/>
      <c r="V15" s="466"/>
      <c r="W15" s="1196"/>
      <c r="X15" s="466"/>
      <c r="Y15" s="466"/>
      <c r="Z15" s="466"/>
      <c r="AA15" s="466"/>
      <c r="AB15" s="466"/>
      <c r="AC15" s="466"/>
      <c r="AD15" s="466"/>
      <c r="AE15" s="466"/>
      <c r="AF15" s="466"/>
      <c r="AG15" s="466"/>
      <c r="AH15" s="466"/>
      <c r="AI15" s="1198"/>
      <c r="AJ15" s="1198"/>
    </row>
    <row r="16" spans="1:36" s="62" customFormat="1" ht="27" customHeight="1">
      <c r="A16" s="576" t="s">
        <v>18</v>
      </c>
      <c r="B16" s="1186"/>
      <c r="C16" s="1126"/>
      <c r="D16" s="1167"/>
      <c r="E16" s="1186"/>
      <c r="F16" s="1126"/>
      <c r="G16" s="1167"/>
      <c r="H16" s="1129"/>
      <c r="I16" s="1043">
        <f>SUM(I9:I15)</f>
        <v>296</v>
      </c>
      <c r="J16" s="1043">
        <f t="shared" ref="J16:R16" si="4">SUM(J9:J15)</f>
        <v>318</v>
      </c>
      <c r="K16" s="1043">
        <f t="shared" si="4"/>
        <v>199</v>
      </c>
      <c r="L16" s="1043">
        <f t="shared" si="4"/>
        <v>492</v>
      </c>
      <c r="M16" s="1043">
        <f t="shared" si="4"/>
        <v>846</v>
      </c>
      <c r="N16" s="1043">
        <f t="shared" si="4"/>
        <v>1907</v>
      </c>
      <c r="O16" s="1043">
        <f t="shared" si="4"/>
        <v>4058</v>
      </c>
      <c r="P16" s="1043">
        <f t="shared" si="4"/>
        <v>813</v>
      </c>
      <c r="Q16" s="1043">
        <f t="shared" si="4"/>
        <v>3245</v>
      </c>
      <c r="R16" s="1043">
        <f t="shared" si="4"/>
        <v>4058</v>
      </c>
      <c r="S16" s="901">
        <f>SUM(S9:S15)</f>
        <v>100</v>
      </c>
      <c r="U16" s="1197"/>
      <c r="V16" s="301"/>
      <c r="W16" s="1197"/>
      <c r="X16" s="301"/>
      <c r="Y16" s="301"/>
      <c r="Z16" s="301"/>
      <c r="AA16" s="301"/>
      <c r="AB16" s="301"/>
      <c r="AC16" s="301"/>
      <c r="AD16" s="301"/>
      <c r="AE16" s="301"/>
      <c r="AF16" s="301"/>
      <c r="AG16" s="301"/>
      <c r="AH16" s="301"/>
      <c r="AI16" s="301"/>
      <c r="AJ16" s="301"/>
    </row>
    <row r="17" spans="21:36"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</row>
    <row r="18" spans="21:36"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</row>
    <row r="19" spans="21:36">
      <c r="U19" s="266"/>
      <c r="V19" s="266"/>
      <c r="W19" s="266"/>
      <c r="X19" s="266"/>
      <c r="Y19" s="266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</row>
    <row r="20" spans="21:36">
      <c r="U20" s="266"/>
      <c r="V20" s="266"/>
      <c r="W20" s="266"/>
      <c r="X20" s="266"/>
      <c r="Y20" s="266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</row>
    <row r="21" spans="21:36">
      <c r="U21" s="266"/>
      <c r="V21" s="266"/>
      <c r="W21" s="266"/>
      <c r="X21" s="266"/>
      <c r="Y21" s="266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</row>
    <row r="22" spans="21:36">
      <c r="U22" s="266"/>
      <c r="V22" s="266"/>
      <c r="W22" s="266"/>
      <c r="X22" s="266"/>
      <c r="Y22" s="266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</row>
    <row r="23" spans="21:36">
      <c r="U23" s="266"/>
      <c r="V23" s="266"/>
      <c r="W23" s="266"/>
      <c r="X23" s="266"/>
      <c r="Y23" s="266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</row>
    <row r="24" spans="21:36"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</row>
  </sheetData>
  <mergeCells count="12">
    <mergeCell ref="S6:S8"/>
    <mergeCell ref="P6:R7"/>
    <mergeCell ref="A2:R2"/>
    <mergeCell ref="A3:R3"/>
    <mergeCell ref="B6:H6"/>
    <mergeCell ref="I6:O6"/>
    <mergeCell ref="B7:D7"/>
    <mergeCell ref="E7:G7"/>
    <mergeCell ref="I7:K7"/>
    <mergeCell ref="L7:N7"/>
    <mergeCell ref="H7:H8"/>
    <mergeCell ref="O7:O8"/>
  </mergeCells>
  <pageMargins left="0.7" right="0.7" top="0.75" bottom="0.75" header="0.3" footer="0.3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  <pageSetUpPr fitToPage="1"/>
  </sheetPr>
  <dimension ref="A1:T15"/>
  <sheetViews>
    <sheetView topLeftCell="A4" workbookViewId="0">
      <selection activeCell="H13" sqref="H13"/>
    </sheetView>
  </sheetViews>
  <sheetFormatPr defaultColWidth="9" defaultRowHeight="27.75" customHeight="1"/>
  <cols>
    <col min="1" max="1" width="22.85546875" customWidth="1"/>
    <col min="2" max="7" width="7.7109375" customWidth="1"/>
    <col min="8" max="8" width="8.42578125" customWidth="1"/>
    <col min="9" max="14" width="7.7109375" customWidth="1"/>
    <col min="15" max="15" width="9.42578125" customWidth="1"/>
    <col min="16" max="17" width="7.7109375" customWidth="1"/>
    <col min="18" max="18" width="8.7109375" customWidth="1"/>
    <col min="19" max="19" width="14.140625" style="66" customWidth="1"/>
    <col min="257" max="257" width="22.85546875" customWidth="1"/>
    <col min="258" max="263" width="7.7109375" customWidth="1"/>
    <col min="264" max="264" width="8.42578125" customWidth="1"/>
    <col min="265" max="270" width="7.7109375" customWidth="1"/>
    <col min="271" max="271" width="9.42578125" customWidth="1"/>
    <col min="272" max="273" width="7.7109375" customWidth="1"/>
    <col min="274" max="274" width="8.7109375" customWidth="1"/>
    <col min="275" max="275" width="14.140625" customWidth="1"/>
    <col min="513" max="513" width="22.85546875" customWidth="1"/>
    <col min="514" max="519" width="7.7109375" customWidth="1"/>
    <col min="520" max="520" width="8.42578125" customWidth="1"/>
    <col min="521" max="526" width="7.7109375" customWidth="1"/>
    <col min="527" max="527" width="9.42578125" customWidth="1"/>
    <col min="528" max="529" width="7.7109375" customWidth="1"/>
    <col min="530" max="530" width="8.7109375" customWidth="1"/>
    <col min="531" max="531" width="14.140625" customWidth="1"/>
    <col min="769" max="769" width="22.85546875" customWidth="1"/>
    <col min="770" max="775" width="7.7109375" customWidth="1"/>
    <col min="776" max="776" width="8.42578125" customWidth="1"/>
    <col min="777" max="782" width="7.7109375" customWidth="1"/>
    <col min="783" max="783" width="9.42578125" customWidth="1"/>
    <col min="784" max="785" width="7.7109375" customWidth="1"/>
    <col min="786" max="786" width="8.7109375" customWidth="1"/>
    <col min="787" max="787" width="14.140625" customWidth="1"/>
    <col min="1025" max="1025" width="22.85546875" customWidth="1"/>
    <col min="1026" max="1031" width="7.7109375" customWidth="1"/>
    <col min="1032" max="1032" width="8.42578125" customWidth="1"/>
    <col min="1033" max="1038" width="7.7109375" customWidth="1"/>
    <col min="1039" max="1039" width="9.42578125" customWidth="1"/>
    <col min="1040" max="1041" width="7.7109375" customWidth="1"/>
    <col min="1042" max="1042" width="8.7109375" customWidth="1"/>
    <col min="1043" max="1043" width="14.140625" customWidth="1"/>
    <col min="1281" max="1281" width="22.85546875" customWidth="1"/>
    <col min="1282" max="1287" width="7.7109375" customWidth="1"/>
    <col min="1288" max="1288" width="8.42578125" customWidth="1"/>
    <col min="1289" max="1294" width="7.7109375" customWidth="1"/>
    <col min="1295" max="1295" width="9.42578125" customWidth="1"/>
    <col min="1296" max="1297" width="7.7109375" customWidth="1"/>
    <col min="1298" max="1298" width="8.7109375" customWidth="1"/>
    <col min="1299" max="1299" width="14.140625" customWidth="1"/>
    <col min="1537" max="1537" width="22.85546875" customWidth="1"/>
    <col min="1538" max="1543" width="7.7109375" customWidth="1"/>
    <col min="1544" max="1544" width="8.42578125" customWidth="1"/>
    <col min="1545" max="1550" width="7.7109375" customWidth="1"/>
    <col min="1551" max="1551" width="9.42578125" customWidth="1"/>
    <col min="1552" max="1553" width="7.7109375" customWidth="1"/>
    <col min="1554" max="1554" width="8.7109375" customWidth="1"/>
    <col min="1555" max="1555" width="14.140625" customWidth="1"/>
    <col min="1793" max="1793" width="22.85546875" customWidth="1"/>
    <col min="1794" max="1799" width="7.7109375" customWidth="1"/>
    <col min="1800" max="1800" width="8.42578125" customWidth="1"/>
    <col min="1801" max="1806" width="7.7109375" customWidth="1"/>
    <col min="1807" max="1807" width="9.42578125" customWidth="1"/>
    <col min="1808" max="1809" width="7.7109375" customWidth="1"/>
    <col min="1810" max="1810" width="8.7109375" customWidth="1"/>
    <col min="1811" max="1811" width="14.140625" customWidth="1"/>
    <col min="2049" max="2049" width="22.85546875" customWidth="1"/>
    <col min="2050" max="2055" width="7.7109375" customWidth="1"/>
    <col min="2056" max="2056" width="8.42578125" customWidth="1"/>
    <col min="2057" max="2062" width="7.7109375" customWidth="1"/>
    <col min="2063" max="2063" width="9.42578125" customWidth="1"/>
    <col min="2064" max="2065" width="7.7109375" customWidth="1"/>
    <col min="2066" max="2066" width="8.7109375" customWidth="1"/>
    <col min="2067" max="2067" width="14.140625" customWidth="1"/>
    <col min="2305" max="2305" width="22.85546875" customWidth="1"/>
    <col min="2306" max="2311" width="7.7109375" customWidth="1"/>
    <col min="2312" max="2312" width="8.42578125" customWidth="1"/>
    <col min="2313" max="2318" width="7.7109375" customWidth="1"/>
    <col min="2319" max="2319" width="9.42578125" customWidth="1"/>
    <col min="2320" max="2321" width="7.7109375" customWidth="1"/>
    <col min="2322" max="2322" width="8.7109375" customWidth="1"/>
    <col min="2323" max="2323" width="14.140625" customWidth="1"/>
    <col min="2561" max="2561" width="22.85546875" customWidth="1"/>
    <col min="2562" max="2567" width="7.7109375" customWidth="1"/>
    <col min="2568" max="2568" width="8.42578125" customWidth="1"/>
    <col min="2569" max="2574" width="7.7109375" customWidth="1"/>
    <col min="2575" max="2575" width="9.42578125" customWidth="1"/>
    <col min="2576" max="2577" width="7.7109375" customWidth="1"/>
    <col min="2578" max="2578" width="8.7109375" customWidth="1"/>
    <col min="2579" max="2579" width="14.140625" customWidth="1"/>
    <col min="2817" max="2817" width="22.85546875" customWidth="1"/>
    <col min="2818" max="2823" width="7.7109375" customWidth="1"/>
    <col min="2824" max="2824" width="8.42578125" customWidth="1"/>
    <col min="2825" max="2830" width="7.7109375" customWidth="1"/>
    <col min="2831" max="2831" width="9.42578125" customWidth="1"/>
    <col min="2832" max="2833" width="7.7109375" customWidth="1"/>
    <col min="2834" max="2834" width="8.7109375" customWidth="1"/>
    <col min="2835" max="2835" width="14.140625" customWidth="1"/>
    <col min="3073" max="3073" width="22.85546875" customWidth="1"/>
    <col min="3074" max="3079" width="7.7109375" customWidth="1"/>
    <col min="3080" max="3080" width="8.42578125" customWidth="1"/>
    <col min="3081" max="3086" width="7.7109375" customWidth="1"/>
    <col min="3087" max="3087" width="9.42578125" customWidth="1"/>
    <col min="3088" max="3089" width="7.7109375" customWidth="1"/>
    <col min="3090" max="3090" width="8.7109375" customWidth="1"/>
    <col min="3091" max="3091" width="14.140625" customWidth="1"/>
    <col min="3329" max="3329" width="22.85546875" customWidth="1"/>
    <col min="3330" max="3335" width="7.7109375" customWidth="1"/>
    <col min="3336" max="3336" width="8.42578125" customWidth="1"/>
    <col min="3337" max="3342" width="7.7109375" customWidth="1"/>
    <col min="3343" max="3343" width="9.42578125" customWidth="1"/>
    <col min="3344" max="3345" width="7.7109375" customWidth="1"/>
    <col min="3346" max="3346" width="8.7109375" customWidth="1"/>
    <col min="3347" max="3347" width="14.140625" customWidth="1"/>
    <col min="3585" max="3585" width="22.85546875" customWidth="1"/>
    <col min="3586" max="3591" width="7.7109375" customWidth="1"/>
    <col min="3592" max="3592" width="8.42578125" customWidth="1"/>
    <col min="3593" max="3598" width="7.7109375" customWidth="1"/>
    <col min="3599" max="3599" width="9.42578125" customWidth="1"/>
    <col min="3600" max="3601" width="7.7109375" customWidth="1"/>
    <col min="3602" max="3602" width="8.7109375" customWidth="1"/>
    <col min="3603" max="3603" width="14.140625" customWidth="1"/>
    <col min="3841" max="3841" width="22.85546875" customWidth="1"/>
    <col min="3842" max="3847" width="7.7109375" customWidth="1"/>
    <col min="3848" max="3848" width="8.42578125" customWidth="1"/>
    <col min="3849" max="3854" width="7.7109375" customWidth="1"/>
    <col min="3855" max="3855" width="9.42578125" customWidth="1"/>
    <col min="3856" max="3857" width="7.7109375" customWidth="1"/>
    <col min="3858" max="3858" width="8.7109375" customWidth="1"/>
    <col min="3859" max="3859" width="14.140625" customWidth="1"/>
    <col min="4097" max="4097" width="22.85546875" customWidth="1"/>
    <col min="4098" max="4103" width="7.7109375" customWidth="1"/>
    <col min="4104" max="4104" width="8.42578125" customWidth="1"/>
    <col min="4105" max="4110" width="7.7109375" customWidth="1"/>
    <col min="4111" max="4111" width="9.42578125" customWidth="1"/>
    <col min="4112" max="4113" width="7.7109375" customWidth="1"/>
    <col min="4114" max="4114" width="8.7109375" customWidth="1"/>
    <col min="4115" max="4115" width="14.140625" customWidth="1"/>
    <col min="4353" max="4353" width="22.85546875" customWidth="1"/>
    <col min="4354" max="4359" width="7.7109375" customWidth="1"/>
    <col min="4360" max="4360" width="8.42578125" customWidth="1"/>
    <col min="4361" max="4366" width="7.7109375" customWidth="1"/>
    <col min="4367" max="4367" width="9.42578125" customWidth="1"/>
    <col min="4368" max="4369" width="7.7109375" customWidth="1"/>
    <col min="4370" max="4370" width="8.7109375" customWidth="1"/>
    <col min="4371" max="4371" width="14.140625" customWidth="1"/>
    <col min="4609" max="4609" width="22.85546875" customWidth="1"/>
    <col min="4610" max="4615" width="7.7109375" customWidth="1"/>
    <col min="4616" max="4616" width="8.42578125" customWidth="1"/>
    <col min="4617" max="4622" width="7.7109375" customWidth="1"/>
    <col min="4623" max="4623" width="9.42578125" customWidth="1"/>
    <col min="4624" max="4625" width="7.7109375" customWidth="1"/>
    <col min="4626" max="4626" width="8.7109375" customWidth="1"/>
    <col min="4627" max="4627" width="14.140625" customWidth="1"/>
    <col min="4865" max="4865" width="22.85546875" customWidth="1"/>
    <col min="4866" max="4871" width="7.7109375" customWidth="1"/>
    <col min="4872" max="4872" width="8.42578125" customWidth="1"/>
    <col min="4873" max="4878" width="7.7109375" customWidth="1"/>
    <col min="4879" max="4879" width="9.42578125" customWidth="1"/>
    <col min="4880" max="4881" width="7.7109375" customWidth="1"/>
    <col min="4882" max="4882" width="8.7109375" customWidth="1"/>
    <col min="4883" max="4883" width="14.140625" customWidth="1"/>
    <col min="5121" max="5121" width="22.85546875" customWidth="1"/>
    <col min="5122" max="5127" width="7.7109375" customWidth="1"/>
    <col min="5128" max="5128" width="8.42578125" customWidth="1"/>
    <col min="5129" max="5134" width="7.7109375" customWidth="1"/>
    <col min="5135" max="5135" width="9.42578125" customWidth="1"/>
    <col min="5136" max="5137" width="7.7109375" customWidth="1"/>
    <col min="5138" max="5138" width="8.7109375" customWidth="1"/>
    <col min="5139" max="5139" width="14.140625" customWidth="1"/>
    <col min="5377" max="5377" width="22.85546875" customWidth="1"/>
    <col min="5378" max="5383" width="7.7109375" customWidth="1"/>
    <col min="5384" max="5384" width="8.42578125" customWidth="1"/>
    <col min="5385" max="5390" width="7.7109375" customWidth="1"/>
    <col min="5391" max="5391" width="9.42578125" customWidth="1"/>
    <col min="5392" max="5393" width="7.7109375" customWidth="1"/>
    <col min="5394" max="5394" width="8.7109375" customWidth="1"/>
    <col min="5395" max="5395" width="14.140625" customWidth="1"/>
    <col min="5633" max="5633" width="22.85546875" customWidth="1"/>
    <col min="5634" max="5639" width="7.7109375" customWidth="1"/>
    <col min="5640" max="5640" width="8.42578125" customWidth="1"/>
    <col min="5641" max="5646" width="7.7109375" customWidth="1"/>
    <col min="5647" max="5647" width="9.42578125" customWidth="1"/>
    <col min="5648" max="5649" width="7.7109375" customWidth="1"/>
    <col min="5650" max="5650" width="8.7109375" customWidth="1"/>
    <col min="5651" max="5651" width="14.140625" customWidth="1"/>
    <col min="5889" max="5889" width="22.85546875" customWidth="1"/>
    <col min="5890" max="5895" width="7.7109375" customWidth="1"/>
    <col min="5896" max="5896" width="8.42578125" customWidth="1"/>
    <col min="5897" max="5902" width="7.7109375" customWidth="1"/>
    <col min="5903" max="5903" width="9.42578125" customWidth="1"/>
    <col min="5904" max="5905" width="7.7109375" customWidth="1"/>
    <col min="5906" max="5906" width="8.7109375" customWidth="1"/>
    <col min="5907" max="5907" width="14.140625" customWidth="1"/>
    <col min="6145" max="6145" width="22.85546875" customWidth="1"/>
    <col min="6146" max="6151" width="7.7109375" customWidth="1"/>
    <col min="6152" max="6152" width="8.42578125" customWidth="1"/>
    <col min="6153" max="6158" width="7.7109375" customWidth="1"/>
    <col min="6159" max="6159" width="9.42578125" customWidth="1"/>
    <col min="6160" max="6161" width="7.7109375" customWidth="1"/>
    <col min="6162" max="6162" width="8.7109375" customWidth="1"/>
    <col min="6163" max="6163" width="14.140625" customWidth="1"/>
    <col min="6401" max="6401" width="22.85546875" customWidth="1"/>
    <col min="6402" max="6407" width="7.7109375" customWidth="1"/>
    <col min="6408" max="6408" width="8.42578125" customWidth="1"/>
    <col min="6409" max="6414" width="7.7109375" customWidth="1"/>
    <col min="6415" max="6415" width="9.42578125" customWidth="1"/>
    <col min="6416" max="6417" width="7.7109375" customWidth="1"/>
    <col min="6418" max="6418" width="8.7109375" customWidth="1"/>
    <col min="6419" max="6419" width="14.140625" customWidth="1"/>
    <col min="6657" max="6657" width="22.85546875" customWidth="1"/>
    <col min="6658" max="6663" width="7.7109375" customWidth="1"/>
    <col min="6664" max="6664" width="8.42578125" customWidth="1"/>
    <col min="6665" max="6670" width="7.7109375" customWidth="1"/>
    <col min="6671" max="6671" width="9.42578125" customWidth="1"/>
    <col min="6672" max="6673" width="7.7109375" customWidth="1"/>
    <col min="6674" max="6674" width="8.7109375" customWidth="1"/>
    <col min="6675" max="6675" width="14.140625" customWidth="1"/>
    <col min="6913" max="6913" width="22.85546875" customWidth="1"/>
    <col min="6914" max="6919" width="7.7109375" customWidth="1"/>
    <col min="6920" max="6920" width="8.42578125" customWidth="1"/>
    <col min="6921" max="6926" width="7.7109375" customWidth="1"/>
    <col min="6927" max="6927" width="9.42578125" customWidth="1"/>
    <col min="6928" max="6929" width="7.7109375" customWidth="1"/>
    <col min="6930" max="6930" width="8.7109375" customWidth="1"/>
    <col min="6931" max="6931" width="14.140625" customWidth="1"/>
    <col min="7169" max="7169" width="22.85546875" customWidth="1"/>
    <col min="7170" max="7175" width="7.7109375" customWidth="1"/>
    <col min="7176" max="7176" width="8.42578125" customWidth="1"/>
    <col min="7177" max="7182" width="7.7109375" customWidth="1"/>
    <col min="7183" max="7183" width="9.42578125" customWidth="1"/>
    <col min="7184" max="7185" width="7.7109375" customWidth="1"/>
    <col min="7186" max="7186" width="8.7109375" customWidth="1"/>
    <col min="7187" max="7187" width="14.140625" customWidth="1"/>
    <col min="7425" max="7425" width="22.85546875" customWidth="1"/>
    <col min="7426" max="7431" width="7.7109375" customWidth="1"/>
    <col min="7432" max="7432" width="8.42578125" customWidth="1"/>
    <col min="7433" max="7438" width="7.7109375" customWidth="1"/>
    <col min="7439" max="7439" width="9.42578125" customWidth="1"/>
    <col min="7440" max="7441" width="7.7109375" customWidth="1"/>
    <col min="7442" max="7442" width="8.7109375" customWidth="1"/>
    <col min="7443" max="7443" width="14.140625" customWidth="1"/>
    <col min="7681" max="7681" width="22.85546875" customWidth="1"/>
    <col min="7682" max="7687" width="7.7109375" customWidth="1"/>
    <col min="7688" max="7688" width="8.42578125" customWidth="1"/>
    <col min="7689" max="7694" width="7.7109375" customWidth="1"/>
    <col min="7695" max="7695" width="9.42578125" customWidth="1"/>
    <col min="7696" max="7697" width="7.7109375" customWidth="1"/>
    <col min="7698" max="7698" width="8.7109375" customWidth="1"/>
    <col min="7699" max="7699" width="14.140625" customWidth="1"/>
    <col min="7937" max="7937" width="22.85546875" customWidth="1"/>
    <col min="7938" max="7943" width="7.7109375" customWidth="1"/>
    <col min="7944" max="7944" width="8.42578125" customWidth="1"/>
    <col min="7945" max="7950" width="7.7109375" customWidth="1"/>
    <col min="7951" max="7951" width="9.42578125" customWidth="1"/>
    <col min="7952" max="7953" width="7.7109375" customWidth="1"/>
    <col min="7954" max="7954" width="8.7109375" customWidth="1"/>
    <col min="7955" max="7955" width="14.140625" customWidth="1"/>
    <col min="8193" max="8193" width="22.85546875" customWidth="1"/>
    <col min="8194" max="8199" width="7.7109375" customWidth="1"/>
    <col min="8200" max="8200" width="8.42578125" customWidth="1"/>
    <col min="8201" max="8206" width="7.7109375" customWidth="1"/>
    <col min="8207" max="8207" width="9.42578125" customWidth="1"/>
    <col min="8208" max="8209" width="7.7109375" customWidth="1"/>
    <col min="8210" max="8210" width="8.7109375" customWidth="1"/>
    <col min="8211" max="8211" width="14.140625" customWidth="1"/>
    <col min="8449" max="8449" width="22.85546875" customWidth="1"/>
    <col min="8450" max="8455" width="7.7109375" customWidth="1"/>
    <col min="8456" max="8456" width="8.42578125" customWidth="1"/>
    <col min="8457" max="8462" width="7.7109375" customWidth="1"/>
    <col min="8463" max="8463" width="9.42578125" customWidth="1"/>
    <col min="8464" max="8465" width="7.7109375" customWidth="1"/>
    <col min="8466" max="8466" width="8.7109375" customWidth="1"/>
    <col min="8467" max="8467" width="14.140625" customWidth="1"/>
    <col min="8705" max="8705" width="22.85546875" customWidth="1"/>
    <col min="8706" max="8711" width="7.7109375" customWidth="1"/>
    <col min="8712" max="8712" width="8.42578125" customWidth="1"/>
    <col min="8713" max="8718" width="7.7109375" customWidth="1"/>
    <col min="8719" max="8719" width="9.42578125" customWidth="1"/>
    <col min="8720" max="8721" width="7.7109375" customWidth="1"/>
    <col min="8722" max="8722" width="8.7109375" customWidth="1"/>
    <col min="8723" max="8723" width="14.140625" customWidth="1"/>
    <col min="8961" max="8961" width="22.85546875" customWidth="1"/>
    <col min="8962" max="8967" width="7.7109375" customWidth="1"/>
    <col min="8968" max="8968" width="8.42578125" customWidth="1"/>
    <col min="8969" max="8974" width="7.7109375" customWidth="1"/>
    <col min="8975" max="8975" width="9.42578125" customWidth="1"/>
    <col min="8976" max="8977" width="7.7109375" customWidth="1"/>
    <col min="8978" max="8978" width="8.7109375" customWidth="1"/>
    <col min="8979" max="8979" width="14.140625" customWidth="1"/>
    <col min="9217" max="9217" width="22.85546875" customWidth="1"/>
    <col min="9218" max="9223" width="7.7109375" customWidth="1"/>
    <col min="9224" max="9224" width="8.42578125" customWidth="1"/>
    <col min="9225" max="9230" width="7.7109375" customWidth="1"/>
    <col min="9231" max="9231" width="9.42578125" customWidth="1"/>
    <col min="9232" max="9233" width="7.7109375" customWidth="1"/>
    <col min="9234" max="9234" width="8.7109375" customWidth="1"/>
    <col min="9235" max="9235" width="14.140625" customWidth="1"/>
    <col min="9473" max="9473" width="22.85546875" customWidth="1"/>
    <col min="9474" max="9479" width="7.7109375" customWidth="1"/>
    <col min="9480" max="9480" width="8.42578125" customWidth="1"/>
    <col min="9481" max="9486" width="7.7109375" customWidth="1"/>
    <col min="9487" max="9487" width="9.42578125" customWidth="1"/>
    <col min="9488" max="9489" width="7.7109375" customWidth="1"/>
    <col min="9490" max="9490" width="8.7109375" customWidth="1"/>
    <col min="9491" max="9491" width="14.140625" customWidth="1"/>
    <col min="9729" max="9729" width="22.85546875" customWidth="1"/>
    <col min="9730" max="9735" width="7.7109375" customWidth="1"/>
    <col min="9736" max="9736" width="8.42578125" customWidth="1"/>
    <col min="9737" max="9742" width="7.7109375" customWidth="1"/>
    <col min="9743" max="9743" width="9.42578125" customWidth="1"/>
    <col min="9744" max="9745" width="7.7109375" customWidth="1"/>
    <col min="9746" max="9746" width="8.7109375" customWidth="1"/>
    <col min="9747" max="9747" width="14.140625" customWidth="1"/>
    <col min="9985" max="9985" width="22.85546875" customWidth="1"/>
    <col min="9986" max="9991" width="7.7109375" customWidth="1"/>
    <col min="9992" max="9992" width="8.42578125" customWidth="1"/>
    <col min="9993" max="9998" width="7.7109375" customWidth="1"/>
    <col min="9999" max="9999" width="9.42578125" customWidth="1"/>
    <col min="10000" max="10001" width="7.7109375" customWidth="1"/>
    <col min="10002" max="10002" width="8.7109375" customWidth="1"/>
    <col min="10003" max="10003" width="14.140625" customWidth="1"/>
    <col min="10241" max="10241" width="22.85546875" customWidth="1"/>
    <col min="10242" max="10247" width="7.7109375" customWidth="1"/>
    <col min="10248" max="10248" width="8.42578125" customWidth="1"/>
    <col min="10249" max="10254" width="7.7109375" customWidth="1"/>
    <col min="10255" max="10255" width="9.42578125" customWidth="1"/>
    <col min="10256" max="10257" width="7.7109375" customWidth="1"/>
    <col min="10258" max="10258" width="8.7109375" customWidth="1"/>
    <col min="10259" max="10259" width="14.140625" customWidth="1"/>
    <col min="10497" max="10497" width="22.85546875" customWidth="1"/>
    <col min="10498" max="10503" width="7.7109375" customWidth="1"/>
    <col min="10504" max="10504" width="8.42578125" customWidth="1"/>
    <col min="10505" max="10510" width="7.7109375" customWidth="1"/>
    <col min="10511" max="10511" width="9.42578125" customWidth="1"/>
    <col min="10512" max="10513" width="7.7109375" customWidth="1"/>
    <col min="10514" max="10514" width="8.7109375" customWidth="1"/>
    <col min="10515" max="10515" width="14.140625" customWidth="1"/>
    <col min="10753" max="10753" width="22.85546875" customWidth="1"/>
    <col min="10754" max="10759" width="7.7109375" customWidth="1"/>
    <col min="10760" max="10760" width="8.42578125" customWidth="1"/>
    <col min="10761" max="10766" width="7.7109375" customWidth="1"/>
    <col min="10767" max="10767" width="9.42578125" customWidth="1"/>
    <col min="10768" max="10769" width="7.7109375" customWidth="1"/>
    <col min="10770" max="10770" width="8.7109375" customWidth="1"/>
    <col min="10771" max="10771" width="14.140625" customWidth="1"/>
    <col min="11009" max="11009" width="22.85546875" customWidth="1"/>
    <col min="11010" max="11015" width="7.7109375" customWidth="1"/>
    <col min="11016" max="11016" width="8.42578125" customWidth="1"/>
    <col min="11017" max="11022" width="7.7109375" customWidth="1"/>
    <col min="11023" max="11023" width="9.42578125" customWidth="1"/>
    <col min="11024" max="11025" width="7.7109375" customWidth="1"/>
    <col min="11026" max="11026" width="8.7109375" customWidth="1"/>
    <col min="11027" max="11027" width="14.140625" customWidth="1"/>
    <col min="11265" max="11265" width="22.85546875" customWidth="1"/>
    <col min="11266" max="11271" width="7.7109375" customWidth="1"/>
    <col min="11272" max="11272" width="8.42578125" customWidth="1"/>
    <col min="11273" max="11278" width="7.7109375" customWidth="1"/>
    <col min="11279" max="11279" width="9.42578125" customWidth="1"/>
    <col min="11280" max="11281" width="7.7109375" customWidth="1"/>
    <col min="11282" max="11282" width="8.7109375" customWidth="1"/>
    <col min="11283" max="11283" width="14.140625" customWidth="1"/>
    <col min="11521" max="11521" width="22.85546875" customWidth="1"/>
    <col min="11522" max="11527" width="7.7109375" customWidth="1"/>
    <col min="11528" max="11528" width="8.42578125" customWidth="1"/>
    <col min="11529" max="11534" width="7.7109375" customWidth="1"/>
    <col min="11535" max="11535" width="9.42578125" customWidth="1"/>
    <col min="11536" max="11537" width="7.7109375" customWidth="1"/>
    <col min="11538" max="11538" width="8.7109375" customWidth="1"/>
    <col min="11539" max="11539" width="14.140625" customWidth="1"/>
    <col min="11777" max="11777" width="22.85546875" customWidth="1"/>
    <col min="11778" max="11783" width="7.7109375" customWidth="1"/>
    <col min="11784" max="11784" width="8.42578125" customWidth="1"/>
    <col min="11785" max="11790" width="7.7109375" customWidth="1"/>
    <col min="11791" max="11791" width="9.42578125" customWidth="1"/>
    <col min="11792" max="11793" width="7.7109375" customWidth="1"/>
    <col min="11794" max="11794" width="8.7109375" customWidth="1"/>
    <col min="11795" max="11795" width="14.140625" customWidth="1"/>
    <col min="12033" max="12033" width="22.85546875" customWidth="1"/>
    <col min="12034" max="12039" width="7.7109375" customWidth="1"/>
    <col min="12040" max="12040" width="8.42578125" customWidth="1"/>
    <col min="12041" max="12046" width="7.7109375" customWidth="1"/>
    <col min="12047" max="12047" width="9.42578125" customWidth="1"/>
    <col min="12048" max="12049" width="7.7109375" customWidth="1"/>
    <col min="12050" max="12050" width="8.7109375" customWidth="1"/>
    <col min="12051" max="12051" width="14.140625" customWidth="1"/>
    <col min="12289" max="12289" width="22.85546875" customWidth="1"/>
    <col min="12290" max="12295" width="7.7109375" customWidth="1"/>
    <col min="12296" max="12296" width="8.42578125" customWidth="1"/>
    <col min="12297" max="12302" width="7.7109375" customWidth="1"/>
    <col min="12303" max="12303" width="9.42578125" customWidth="1"/>
    <col min="12304" max="12305" width="7.7109375" customWidth="1"/>
    <col min="12306" max="12306" width="8.7109375" customWidth="1"/>
    <col min="12307" max="12307" width="14.140625" customWidth="1"/>
    <col min="12545" max="12545" width="22.85546875" customWidth="1"/>
    <col min="12546" max="12551" width="7.7109375" customWidth="1"/>
    <col min="12552" max="12552" width="8.42578125" customWidth="1"/>
    <col min="12553" max="12558" width="7.7109375" customWidth="1"/>
    <col min="12559" max="12559" width="9.42578125" customWidth="1"/>
    <col min="12560" max="12561" width="7.7109375" customWidth="1"/>
    <col min="12562" max="12562" width="8.7109375" customWidth="1"/>
    <col min="12563" max="12563" width="14.140625" customWidth="1"/>
    <col min="12801" max="12801" width="22.85546875" customWidth="1"/>
    <col min="12802" max="12807" width="7.7109375" customWidth="1"/>
    <col min="12808" max="12808" width="8.42578125" customWidth="1"/>
    <col min="12809" max="12814" width="7.7109375" customWidth="1"/>
    <col min="12815" max="12815" width="9.42578125" customWidth="1"/>
    <col min="12816" max="12817" width="7.7109375" customWidth="1"/>
    <col min="12818" max="12818" width="8.7109375" customWidth="1"/>
    <col min="12819" max="12819" width="14.140625" customWidth="1"/>
    <col min="13057" max="13057" width="22.85546875" customWidth="1"/>
    <col min="13058" max="13063" width="7.7109375" customWidth="1"/>
    <col min="13064" max="13064" width="8.42578125" customWidth="1"/>
    <col min="13065" max="13070" width="7.7109375" customWidth="1"/>
    <col min="13071" max="13071" width="9.42578125" customWidth="1"/>
    <col min="13072" max="13073" width="7.7109375" customWidth="1"/>
    <col min="13074" max="13074" width="8.7109375" customWidth="1"/>
    <col min="13075" max="13075" width="14.140625" customWidth="1"/>
    <col min="13313" max="13313" width="22.85546875" customWidth="1"/>
    <col min="13314" max="13319" width="7.7109375" customWidth="1"/>
    <col min="13320" max="13320" width="8.42578125" customWidth="1"/>
    <col min="13321" max="13326" width="7.7109375" customWidth="1"/>
    <col min="13327" max="13327" width="9.42578125" customWidth="1"/>
    <col min="13328" max="13329" width="7.7109375" customWidth="1"/>
    <col min="13330" max="13330" width="8.7109375" customWidth="1"/>
    <col min="13331" max="13331" width="14.140625" customWidth="1"/>
    <col min="13569" max="13569" width="22.85546875" customWidth="1"/>
    <col min="13570" max="13575" width="7.7109375" customWidth="1"/>
    <col min="13576" max="13576" width="8.42578125" customWidth="1"/>
    <col min="13577" max="13582" width="7.7109375" customWidth="1"/>
    <col min="13583" max="13583" width="9.42578125" customWidth="1"/>
    <col min="13584" max="13585" width="7.7109375" customWidth="1"/>
    <col min="13586" max="13586" width="8.7109375" customWidth="1"/>
    <col min="13587" max="13587" width="14.140625" customWidth="1"/>
    <col min="13825" max="13825" width="22.85546875" customWidth="1"/>
    <col min="13826" max="13831" width="7.7109375" customWidth="1"/>
    <col min="13832" max="13832" width="8.42578125" customWidth="1"/>
    <col min="13833" max="13838" width="7.7109375" customWidth="1"/>
    <col min="13839" max="13839" width="9.42578125" customWidth="1"/>
    <col min="13840" max="13841" width="7.7109375" customWidth="1"/>
    <col min="13842" max="13842" width="8.7109375" customWidth="1"/>
    <col min="13843" max="13843" width="14.140625" customWidth="1"/>
    <col min="14081" max="14081" width="22.85546875" customWidth="1"/>
    <col min="14082" max="14087" width="7.7109375" customWidth="1"/>
    <col min="14088" max="14088" width="8.42578125" customWidth="1"/>
    <col min="14089" max="14094" width="7.7109375" customWidth="1"/>
    <col min="14095" max="14095" width="9.42578125" customWidth="1"/>
    <col min="14096" max="14097" width="7.7109375" customWidth="1"/>
    <col min="14098" max="14098" width="8.7109375" customWidth="1"/>
    <col min="14099" max="14099" width="14.140625" customWidth="1"/>
    <col min="14337" max="14337" width="22.85546875" customWidth="1"/>
    <col min="14338" max="14343" width="7.7109375" customWidth="1"/>
    <col min="14344" max="14344" width="8.42578125" customWidth="1"/>
    <col min="14345" max="14350" width="7.7109375" customWidth="1"/>
    <col min="14351" max="14351" width="9.42578125" customWidth="1"/>
    <col min="14352" max="14353" width="7.7109375" customWidth="1"/>
    <col min="14354" max="14354" width="8.7109375" customWidth="1"/>
    <col min="14355" max="14355" width="14.140625" customWidth="1"/>
    <col min="14593" max="14593" width="22.85546875" customWidth="1"/>
    <col min="14594" max="14599" width="7.7109375" customWidth="1"/>
    <col min="14600" max="14600" width="8.42578125" customWidth="1"/>
    <col min="14601" max="14606" width="7.7109375" customWidth="1"/>
    <col min="14607" max="14607" width="9.42578125" customWidth="1"/>
    <col min="14608" max="14609" width="7.7109375" customWidth="1"/>
    <col min="14610" max="14610" width="8.7109375" customWidth="1"/>
    <col min="14611" max="14611" width="14.140625" customWidth="1"/>
    <col min="14849" max="14849" width="22.85546875" customWidth="1"/>
    <col min="14850" max="14855" width="7.7109375" customWidth="1"/>
    <col min="14856" max="14856" width="8.42578125" customWidth="1"/>
    <col min="14857" max="14862" width="7.7109375" customWidth="1"/>
    <col min="14863" max="14863" width="9.42578125" customWidth="1"/>
    <col min="14864" max="14865" width="7.7109375" customWidth="1"/>
    <col min="14866" max="14866" width="8.7109375" customWidth="1"/>
    <col min="14867" max="14867" width="14.140625" customWidth="1"/>
    <col min="15105" max="15105" width="22.85546875" customWidth="1"/>
    <col min="15106" max="15111" width="7.7109375" customWidth="1"/>
    <col min="15112" max="15112" width="8.42578125" customWidth="1"/>
    <col min="15113" max="15118" width="7.7109375" customWidth="1"/>
    <col min="15119" max="15119" width="9.42578125" customWidth="1"/>
    <col min="15120" max="15121" width="7.7109375" customWidth="1"/>
    <col min="15122" max="15122" width="8.7109375" customWidth="1"/>
    <col min="15123" max="15123" width="14.140625" customWidth="1"/>
    <col min="15361" max="15361" width="22.85546875" customWidth="1"/>
    <col min="15362" max="15367" width="7.7109375" customWidth="1"/>
    <col min="15368" max="15368" width="8.42578125" customWidth="1"/>
    <col min="15369" max="15374" width="7.7109375" customWidth="1"/>
    <col min="15375" max="15375" width="9.42578125" customWidth="1"/>
    <col min="15376" max="15377" width="7.7109375" customWidth="1"/>
    <col min="15378" max="15378" width="8.7109375" customWidth="1"/>
    <col min="15379" max="15379" width="14.140625" customWidth="1"/>
    <col min="15617" max="15617" width="22.85546875" customWidth="1"/>
    <col min="15618" max="15623" width="7.7109375" customWidth="1"/>
    <col min="15624" max="15624" width="8.42578125" customWidth="1"/>
    <col min="15625" max="15630" width="7.7109375" customWidth="1"/>
    <col min="15631" max="15631" width="9.42578125" customWidth="1"/>
    <col min="15632" max="15633" width="7.7109375" customWidth="1"/>
    <col min="15634" max="15634" width="8.7109375" customWidth="1"/>
    <col min="15635" max="15635" width="14.140625" customWidth="1"/>
    <col min="15873" max="15873" width="22.85546875" customWidth="1"/>
    <col min="15874" max="15879" width="7.7109375" customWidth="1"/>
    <col min="15880" max="15880" width="8.42578125" customWidth="1"/>
    <col min="15881" max="15886" width="7.7109375" customWidth="1"/>
    <col min="15887" max="15887" width="9.42578125" customWidth="1"/>
    <col min="15888" max="15889" width="7.7109375" customWidth="1"/>
    <col min="15890" max="15890" width="8.7109375" customWidth="1"/>
    <col min="15891" max="15891" width="14.140625" customWidth="1"/>
    <col min="16129" max="16129" width="22.85546875" customWidth="1"/>
    <col min="16130" max="16135" width="7.7109375" customWidth="1"/>
    <col min="16136" max="16136" width="8.42578125" customWidth="1"/>
    <col min="16137" max="16142" width="7.7109375" customWidth="1"/>
    <col min="16143" max="16143" width="9.42578125" customWidth="1"/>
    <col min="16144" max="16145" width="7.7109375" customWidth="1"/>
    <col min="16146" max="16146" width="8.7109375" customWidth="1"/>
    <col min="16147" max="16147" width="14.140625" customWidth="1"/>
  </cols>
  <sheetData>
    <row r="1" spans="1:20" ht="27.7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</row>
    <row r="2" spans="1:20" ht="27.75" customHeight="1">
      <c r="A2" s="1482" t="s">
        <v>35</v>
      </c>
      <c r="B2" s="1482"/>
      <c r="C2" s="1482"/>
      <c r="D2" s="1482"/>
      <c r="E2" s="1482"/>
      <c r="F2" s="1482"/>
      <c r="G2" s="1482"/>
      <c r="H2" s="1482"/>
      <c r="I2" s="1482"/>
      <c r="J2" s="1482"/>
      <c r="K2" s="1482"/>
      <c r="L2" s="1482"/>
      <c r="M2" s="1482"/>
      <c r="N2" s="1482"/>
      <c r="O2" s="1482"/>
      <c r="P2" s="1482"/>
      <c r="Q2" s="1482"/>
      <c r="R2" s="1482"/>
    </row>
    <row r="3" spans="1:20" ht="17.25" customHeight="1">
      <c r="A3" s="1482" t="s">
        <v>1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  <c r="L3" s="1482"/>
      <c r="M3" s="1482"/>
      <c r="N3" s="1482"/>
      <c r="O3" s="1482"/>
      <c r="P3" s="1482"/>
      <c r="Q3" s="1482"/>
      <c r="R3" s="1482"/>
    </row>
    <row r="4" spans="1:20" ht="17.25" customHeight="1"/>
    <row r="5" spans="1:20" s="62" customFormat="1" ht="27.75" customHeight="1">
      <c r="A5" s="1143"/>
      <c r="B5" s="1474" t="s">
        <v>36</v>
      </c>
      <c r="C5" s="1475"/>
      <c r="D5" s="1475"/>
      <c r="E5" s="1472"/>
      <c r="F5" s="1472"/>
      <c r="G5" s="1472"/>
      <c r="H5" s="1473"/>
      <c r="I5" s="1471" t="s">
        <v>37</v>
      </c>
      <c r="J5" s="1472"/>
      <c r="K5" s="1472"/>
      <c r="L5" s="1472"/>
      <c r="M5" s="1472"/>
      <c r="N5" s="1472"/>
      <c r="O5" s="1473"/>
      <c r="P5" s="1465" t="s">
        <v>22</v>
      </c>
      <c r="Q5" s="1466"/>
      <c r="R5" s="1466"/>
      <c r="S5" s="1462" t="s">
        <v>23</v>
      </c>
    </row>
    <row r="6" spans="1:20" ht="27.75" customHeight="1">
      <c r="A6" s="109" t="s">
        <v>2</v>
      </c>
      <c r="B6" s="1483" t="s">
        <v>24</v>
      </c>
      <c r="C6" s="1484"/>
      <c r="D6" s="1485"/>
      <c r="E6" s="1471" t="s">
        <v>25</v>
      </c>
      <c r="F6" s="1472"/>
      <c r="G6" s="1486"/>
      <c r="H6" s="1480" t="s">
        <v>22</v>
      </c>
      <c r="I6" s="1474" t="s">
        <v>24</v>
      </c>
      <c r="J6" s="1475"/>
      <c r="K6" s="1476"/>
      <c r="L6" s="1474" t="s">
        <v>25</v>
      </c>
      <c r="M6" s="1475"/>
      <c r="N6" s="1476"/>
      <c r="O6" s="1480" t="s">
        <v>22</v>
      </c>
      <c r="P6" s="1468"/>
      <c r="Q6" s="1469"/>
      <c r="R6" s="1469"/>
      <c r="S6" s="1463"/>
    </row>
    <row r="7" spans="1:20" ht="27.75" customHeight="1">
      <c r="A7" s="1175"/>
      <c r="B7" s="1176" t="s">
        <v>26</v>
      </c>
      <c r="C7" s="1177" t="s">
        <v>27</v>
      </c>
      <c r="D7" s="1178" t="s">
        <v>28</v>
      </c>
      <c r="E7" s="1176" t="s">
        <v>26</v>
      </c>
      <c r="F7" s="1177" t="s">
        <v>27</v>
      </c>
      <c r="G7" s="1179" t="s">
        <v>28</v>
      </c>
      <c r="H7" s="1487"/>
      <c r="I7" s="1182" t="s">
        <v>26</v>
      </c>
      <c r="J7" s="1183" t="s">
        <v>27</v>
      </c>
      <c r="K7" s="1184" t="s">
        <v>28</v>
      </c>
      <c r="L7" s="1182" t="s">
        <v>26</v>
      </c>
      <c r="M7" s="1183" t="s">
        <v>27</v>
      </c>
      <c r="N7" s="1185" t="s">
        <v>28</v>
      </c>
      <c r="O7" s="1481"/>
      <c r="P7" s="1186" t="s">
        <v>24</v>
      </c>
      <c r="Q7" s="1126" t="s">
        <v>25</v>
      </c>
      <c r="R7" s="1167" t="s">
        <v>22</v>
      </c>
      <c r="S7" s="1464"/>
    </row>
    <row r="8" spans="1:20" s="61" customFormat="1" ht="27.75" customHeight="1">
      <c r="A8" s="1241" t="s">
        <v>11</v>
      </c>
      <c r="B8" s="1238">
        <v>70</v>
      </c>
      <c r="C8" s="1239">
        <v>121</v>
      </c>
      <c r="D8" s="1240">
        <v>49</v>
      </c>
      <c r="E8" s="1238">
        <v>72</v>
      </c>
      <c r="F8" s="1239">
        <v>101</v>
      </c>
      <c r="G8" s="1240">
        <v>115</v>
      </c>
      <c r="H8" s="1172">
        <f t="shared" ref="H8:H14" si="0">SUM(B8:G8)</f>
        <v>528</v>
      </c>
      <c r="I8" s="1238"/>
      <c r="J8" s="1239"/>
      <c r="K8" s="1161"/>
      <c r="L8" s="1238"/>
      <c r="M8" s="1239"/>
      <c r="N8" s="1161"/>
      <c r="O8" s="1162"/>
      <c r="P8" s="1244">
        <f>+B8+C8+D8</f>
        <v>240</v>
      </c>
      <c r="Q8" s="1239">
        <f>+E8+F8+G8</f>
        <v>288</v>
      </c>
      <c r="R8" s="1240">
        <f t="shared" ref="R8:R14" si="1">SUM(P8:Q8)</f>
        <v>528</v>
      </c>
      <c r="S8" s="1172">
        <v>8</v>
      </c>
    </row>
    <row r="9" spans="1:20" s="61" customFormat="1" ht="27.75" customHeight="1">
      <c r="A9" s="80" t="s">
        <v>12</v>
      </c>
      <c r="B9" s="1134">
        <v>19</v>
      </c>
      <c r="C9" s="1135">
        <v>25</v>
      </c>
      <c r="D9" s="213">
        <v>10</v>
      </c>
      <c r="E9" s="1134">
        <v>21</v>
      </c>
      <c r="F9" s="1135">
        <v>33</v>
      </c>
      <c r="G9" s="213">
        <v>38</v>
      </c>
      <c r="H9" s="899">
        <f t="shared" si="0"/>
        <v>146</v>
      </c>
      <c r="I9" s="1134"/>
      <c r="J9" s="1135"/>
      <c r="K9" s="1140"/>
      <c r="L9" s="1134"/>
      <c r="M9" s="1135"/>
      <c r="N9" s="1140"/>
      <c r="O9" s="1142"/>
      <c r="P9" s="1141">
        <f>+B9+C9+D9</f>
        <v>54</v>
      </c>
      <c r="Q9" s="1135">
        <f>+E9+F9+G9</f>
        <v>92</v>
      </c>
      <c r="R9" s="213">
        <f t="shared" si="1"/>
        <v>146</v>
      </c>
      <c r="S9" s="899">
        <v>8</v>
      </c>
    </row>
    <row r="10" spans="1:20" s="61" customFormat="1" ht="27.75" customHeight="1">
      <c r="A10" s="80" t="s">
        <v>13</v>
      </c>
      <c r="B10" s="1134">
        <v>5</v>
      </c>
      <c r="C10" s="1135">
        <v>8</v>
      </c>
      <c r="D10" s="213">
        <v>9</v>
      </c>
      <c r="E10" s="1134">
        <v>25</v>
      </c>
      <c r="F10" s="1135">
        <v>25</v>
      </c>
      <c r="G10" s="213">
        <v>30</v>
      </c>
      <c r="H10" s="899">
        <f t="shared" si="0"/>
        <v>102</v>
      </c>
      <c r="I10" s="1134">
        <v>43</v>
      </c>
      <c r="J10" s="1135">
        <v>56</v>
      </c>
      <c r="K10" s="1140">
        <v>45</v>
      </c>
      <c r="L10" s="1134">
        <v>91</v>
      </c>
      <c r="M10" s="1135">
        <v>113</v>
      </c>
      <c r="N10" s="1140">
        <v>221</v>
      </c>
      <c r="O10" s="1142">
        <f>SUM(I10:N10)</f>
        <v>569</v>
      </c>
      <c r="P10" s="1141">
        <f>+B10+C10+D10+I10+J10+K10</f>
        <v>166</v>
      </c>
      <c r="Q10" s="1135">
        <f>+E10+F10+G10+L10+M10+N10</f>
        <v>505</v>
      </c>
      <c r="R10" s="213">
        <f t="shared" si="1"/>
        <v>671</v>
      </c>
      <c r="S10" s="899">
        <v>24</v>
      </c>
    </row>
    <row r="11" spans="1:20" s="61" customFormat="1" ht="27.75" customHeight="1">
      <c r="A11" s="80" t="s">
        <v>14</v>
      </c>
      <c r="B11" s="1134">
        <v>18</v>
      </c>
      <c r="C11" s="1135">
        <v>12</v>
      </c>
      <c r="D11" s="213">
        <v>17</v>
      </c>
      <c r="E11" s="1134">
        <v>38</v>
      </c>
      <c r="F11" s="1135">
        <v>27</v>
      </c>
      <c r="G11" s="213">
        <v>65</v>
      </c>
      <c r="H11" s="899">
        <f t="shared" si="0"/>
        <v>177</v>
      </c>
      <c r="I11" s="1134"/>
      <c r="J11" s="1135"/>
      <c r="K11" s="1140"/>
      <c r="L11" s="1134"/>
      <c r="M11" s="1135"/>
      <c r="N11" s="1140"/>
      <c r="O11" s="1142"/>
      <c r="P11" s="1141">
        <f>+B11+C11+D11</f>
        <v>47</v>
      </c>
      <c r="Q11" s="1135">
        <f>+E11+F11+G11</f>
        <v>130</v>
      </c>
      <c r="R11" s="213">
        <f t="shared" si="1"/>
        <v>177</v>
      </c>
      <c r="S11" s="899">
        <v>12</v>
      </c>
    </row>
    <row r="12" spans="1:20" s="61" customFormat="1" ht="27.75" customHeight="1">
      <c r="A12" s="80" t="s">
        <v>15</v>
      </c>
      <c r="B12" s="1134">
        <v>120</v>
      </c>
      <c r="C12" s="1135">
        <v>71</v>
      </c>
      <c r="D12" s="213">
        <v>70</v>
      </c>
      <c r="E12" s="1134">
        <v>144</v>
      </c>
      <c r="F12" s="1135">
        <v>134</v>
      </c>
      <c r="G12" s="213">
        <v>256</v>
      </c>
      <c r="H12" s="899">
        <f t="shared" si="0"/>
        <v>795</v>
      </c>
      <c r="I12" s="1134"/>
      <c r="J12" s="1135"/>
      <c r="K12" s="1140"/>
      <c r="L12" s="1134"/>
      <c r="M12" s="1135"/>
      <c r="N12" s="1140"/>
      <c r="O12" s="1142"/>
      <c r="P12" s="1141">
        <f>+B12+C12+D12</f>
        <v>261</v>
      </c>
      <c r="Q12" s="1135">
        <f>+E12+F12+G12</f>
        <v>534</v>
      </c>
      <c r="R12" s="213">
        <f t="shared" si="1"/>
        <v>795</v>
      </c>
      <c r="S12" s="899">
        <v>17</v>
      </c>
      <c r="T12" s="1267" t="s">
        <v>1422</v>
      </c>
    </row>
    <row r="13" spans="1:20" s="61" customFormat="1" ht="27.75" customHeight="1">
      <c r="A13" s="80" t="s">
        <v>16</v>
      </c>
      <c r="B13" s="1134">
        <v>42</v>
      </c>
      <c r="C13" s="1135">
        <v>39</v>
      </c>
      <c r="D13" s="213">
        <v>32</v>
      </c>
      <c r="E13" s="1134">
        <v>67</v>
      </c>
      <c r="F13" s="1135">
        <v>74</v>
      </c>
      <c r="G13" s="213">
        <v>78</v>
      </c>
      <c r="H13" s="899">
        <f t="shared" si="0"/>
        <v>332</v>
      </c>
      <c r="I13" s="1134"/>
      <c r="J13" s="1135"/>
      <c r="K13" s="1140"/>
      <c r="L13" s="1134"/>
      <c r="M13" s="1135"/>
      <c r="N13" s="1140"/>
      <c r="O13" s="1142"/>
      <c r="P13" s="1141">
        <f>+B13+C13+D13</f>
        <v>113</v>
      </c>
      <c r="Q13" s="1135">
        <f>+E13+F13+G13</f>
        <v>219</v>
      </c>
      <c r="R13" s="213">
        <f t="shared" si="1"/>
        <v>332</v>
      </c>
      <c r="S13" s="899">
        <v>15</v>
      </c>
      <c r="T13" s="1267" t="s">
        <v>1433</v>
      </c>
    </row>
    <row r="14" spans="1:20" s="61" customFormat="1" ht="27.75" customHeight="1">
      <c r="A14" s="1153" t="s">
        <v>17</v>
      </c>
      <c r="B14" s="1189">
        <v>0</v>
      </c>
      <c r="C14" s="1190">
        <v>4</v>
      </c>
      <c r="D14" s="217">
        <v>2</v>
      </c>
      <c r="E14" s="1189">
        <v>2</v>
      </c>
      <c r="F14" s="1190">
        <v>3</v>
      </c>
      <c r="G14" s="217">
        <v>7</v>
      </c>
      <c r="H14" s="1203">
        <f t="shared" si="0"/>
        <v>18</v>
      </c>
      <c r="I14" s="1189"/>
      <c r="J14" s="1190"/>
      <c r="K14" s="1191"/>
      <c r="L14" s="1189"/>
      <c r="M14" s="1190"/>
      <c r="N14" s="1191"/>
      <c r="O14" s="1192"/>
      <c r="P14" s="1193">
        <f>+B14+C14+D14</f>
        <v>6</v>
      </c>
      <c r="Q14" s="1190">
        <f>+E14+F14+G14</f>
        <v>12</v>
      </c>
      <c r="R14" s="217">
        <f t="shared" si="1"/>
        <v>18</v>
      </c>
      <c r="S14" s="1203">
        <v>2</v>
      </c>
    </row>
    <row r="15" spans="1:20" ht="27.75" customHeight="1">
      <c r="A15" s="97" t="s">
        <v>18</v>
      </c>
      <c r="B15" s="1138">
        <f>SUM(B8:B14)</f>
        <v>274</v>
      </c>
      <c r="C15" s="1180">
        <f t="shared" ref="C15:S15" si="2">SUM(C8:C14)</f>
        <v>280</v>
      </c>
      <c r="D15" s="1181">
        <f t="shared" si="2"/>
        <v>189</v>
      </c>
      <c r="E15" s="1138">
        <f t="shared" si="2"/>
        <v>369</v>
      </c>
      <c r="F15" s="1180">
        <f t="shared" si="2"/>
        <v>397</v>
      </c>
      <c r="G15" s="1180">
        <f t="shared" si="2"/>
        <v>589</v>
      </c>
      <c r="H15" s="1181">
        <f t="shared" si="2"/>
        <v>2098</v>
      </c>
      <c r="I15" s="1138">
        <f t="shared" si="2"/>
        <v>43</v>
      </c>
      <c r="J15" s="1180">
        <f t="shared" si="2"/>
        <v>56</v>
      </c>
      <c r="K15" s="1181">
        <f t="shared" si="2"/>
        <v>45</v>
      </c>
      <c r="L15" s="1138">
        <f t="shared" si="2"/>
        <v>91</v>
      </c>
      <c r="M15" s="1180">
        <f t="shared" si="2"/>
        <v>113</v>
      </c>
      <c r="N15" s="1181">
        <f t="shared" si="2"/>
        <v>221</v>
      </c>
      <c r="O15" s="1187">
        <f t="shared" si="2"/>
        <v>569</v>
      </c>
      <c r="P15" s="1138">
        <f t="shared" si="2"/>
        <v>887</v>
      </c>
      <c r="Q15" s="1180">
        <f t="shared" si="2"/>
        <v>1780</v>
      </c>
      <c r="R15" s="1181">
        <f t="shared" si="2"/>
        <v>2667</v>
      </c>
      <c r="S15" s="1181">
        <f t="shared" si="2"/>
        <v>86</v>
      </c>
    </row>
  </sheetData>
  <mergeCells count="12">
    <mergeCell ref="S5:S7"/>
    <mergeCell ref="P5:R6"/>
    <mergeCell ref="A2:R2"/>
    <mergeCell ref="A3:R3"/>
    <mergeCell ref="B5:H5"/>
    <mergeCell ref="I5:O5"/>
    <mergeCell ref="B6:D6"/>
    <mergeCell ref="E6:G6"/>
    <mergeCell ref="I6:K6"/>
    <mergeCell ref="L6:N6"/>
    <mergeCell ref="H6:H7"/>
    <mergeCell ref="O6:O7"/>
  </mergeCells>
  <pageMargins left="0.70866141732283505" right="0.70866141732283505" top="0.74803149606299202" bottom="0.74803149606299202" header="0.31496062992126" footer="0.31496062992126"/>
  <pageSetup paperSize="9" scale="72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14"/>
  <sheetViews>
    <sheetView tabSelected="1" workbookViewId="0">
      <selection activeCell="E12" sqref="E12"/>
    </sheetView>
  </sheetViews>
  <sheetFormatPr defaultColWidth="9" defaultRowHeight="15"/>
  <cols>
    <col min="1" max="1" width="19.140625" customWidth="1"/>
    <col min="2" max="2" width="9.140625" customWidth="1"/>
    <col min="3" max="3" width="11.42578125" customWidth="1"/>
    <col min="4" max="4" width="10" customWidth="1"/>
    <col min="5" max="5" width="10.42578125" customWidth="1"/>
    <col min="6" max="6" width="10.85546875" customWidth="1"/>
    <col min="7" max="8" width="11.5703125" customWidth="1"/>
    <col min="9" max="9" width="11" customWidth="1"/>
    <col min="10" max="10" width="8.85546875" customWidth="1"/>
    <col min="11" max="11" width="11.42578125" customWidth="1"/>
    <col min="12" max="12" width="10.140625" customWidth="1"/>
    <col min="13" max="13" width="11.5703125" customWidth="1"/>
    <col min="14" max="14" width="12.5703125" customWidth="1"/>
    <col min="15" max="15" width="9" style="1269"/>
  </cols>
  <sheetData>
    <row r="1" spans="1:15">
      <c r="A1" s="1482" t="s">
        <v>38</v>
      </c>
      <c r="B1" s="1482"/>
      <c r="C1" s="1482"/>
      <c r="D1" s="1482"/>
      <c r="E1" s="1482"/>
      <c r="F1" s="1482"/>
      <c r="G1" s="1482"/>
      <c r="H1" s="1482"/>
      <c r="I1" s="1482"/>
      <c r="J1" s="1482"/>
      <c r="K1" s="1482"/>
      <c r="L1" s="1482"/>
      <c r="M1" s="1482"/>
    </row>
    <row r="2" spans="1:15">
      <c r="A2" s="1482" t="s">
        <v>1</v>
      </c>
      <c r="B2" s="1482"/>
      <c r="C2" s="1482"/>
      <c r="D2" s="1482"/>
      <c r="E2" s="1482"/>
      <c r="F2" s="1482"/>
      <c r="G2" s="1482"/>
      <c r="H2" s="1482"/>
      <c r="I2" s="1482"/>
      <c r="J2" s="1482"/>
      <c r="K2" s="1482"/>
      <c r="L2" s="1482"/>
      <c r="M2" s="1482"/>
    </row>
    <row r="3" spans="1:1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5" ht="15.7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5">
      <c r="A5" s="93" t="s">
        <v>2</v>
      </c>
      <c r="B5" s="1490" t="s">
        <v>24</v>
      </c>
      <c r="C5" s="1491"/>
      <c r="D5" s="1491"/>
      <c r="E5" s="1492"/>
      <c r="F5" s="1490" t="s">
        <v>25</v>
      </c>
      <c r="G5" s="1491"/>
      <c r="H5" s="1491"/>
      <c r="I5" s="1492"/>
      <c r="J5" s="1490" t="s">
        <v>22</v>
      </c>
      <c r="K5" s="1491"/>
      <c r="L5" s="1491"/>
      <c r="M5" s="1492"/>
      <c r="N5" s="1488" t="s">
        <v>23</v>
      </c>
    </row>
    <row r="6" spans="1:15">
      <c r="A6" s="1024" t="s">
        <v>39</v>
      </c>
      <c r="B6" s="1166" t="s">
        <v>40</v>
      </c>
      <c r="C6" s="1166" t="s">
        <v>41</v>
      </c>
      <c r="D6" s="1166" t="s">
        <v>42</v>
      </c>
      <c r="E6" s="1167" t="s">
        <v>22</v>
      </c>
      <c r="F6" s="1166" t="s">
        <v>40</v>
      </c>
      <c r="G6" s="1166" t="s">
        <v>41</v>
      </c>
      <c r="H6" s="1166" t="s">
        <v>42</v>
      </c>
      <c r="I6" s="1129" t="s">
        <v>22</v>
      </c>
      <c r="J6" s="1166" t="s">
        <v>40</v>
      </c>
      <c r="K6" s="1166" t="s">
        <v>41</v>
      </c>
      <c r="L6" s="1166" t="s">
        <v>42</v>
      </c>
      <c r="M6" s="1129" t="s">
        <v>22</v>
      </c>
      <c r="N6" s="1489"/>
    </row>
    <row r="7" spans="1:15" s="61" customFormat="1" ht="29.25" customHeight="1">
      <c r="A7" s="1029" t="s">
        <v>11</v>
      </c>
      <c r="B7" s="1249">
        <v>180</v>
      </c>
      <c r="C7" s="1250">
        <v>347</v>
      </c>
      <c r="D7" s="1150">
        <v>292</v>
      </c>
      <c r="E7" s="1151">
        <f t="shared" ref="E7:E13" si="0">SUM(B7:D7)</f>
        <v>819</v>
      </c>
      <c r="F7" s="1249">
        <v>244</v>
      </c>
      <c r="G7" s="1250">
        <v>361</v>
      </c>
      <c r="H7" s="1251">
        <v>933</v>
      </c>
      <c r="I7" s="1161">
        <f t="shared" ref="I7:I13" si="1">SUM(F7:H7)</f>
        <v>1538</v>
      </c>
      <c r="J7" s="1139">
        <f t="shared" ref="J7:L8" si="2">+B7+F7</f>
        <v>424</v>
      </c>
      <c r="K7" s="1133">
        <f t="shared" si="2"/>
        <v>708</v>
      </c>
      <c r="L7" s="209">
        <f t="shared" si="2"/>
        <v>1225</v>
      </c>
      <c r="M7" s="213">
        <f t="shared" ref="M7:M13" si="3">SUM(J7:L7)</f>
        <v>2357</v>
      </c>
      <c r="N7" s="1172">
        <v>77</v>
      </c>
      <c r="O7" s="1264" t="s">
        <v>1436</v>
      </c>
    </row>
    <row r="8" spans="1:15" s="61" customFormat="1" ht="25.5" customHeight="1">
      <c r="A8" s="95" t="s">
        <v>12</v>
      </c>
      <c r="B8" s="1134">
        <v>266</v>
      </c>
      <c r="C8" s="1135">
        <v>277</v>
      </c>
      <c r="D8" s="213">
        <v>297</v>
      </c>
      <c r="E8" s="1140">
        <f t="shared" si="0"/>
        <v>840</v>
      </c>
      <c r="F8" s="1134">
        <v>301</v>
      </c>
      <c r="G8" s="1135">
        <v>423</v>
      </c>
      <c r="H8" s="213">
        <v>667</v>
      </c>
      <c r="I8" s="1140">
        <f t="shared" si="1"/>
        <v>1391</v>
      </c>
      <c r="J8" s="1141">
        <f t="shared" si="2"/>
        <v>567</v>
      </c>
      <c r="K8" s="1135">
        <f t="shared" si="2"/>
        <v>700</v>
      </c>
      <c r="L8" s="213">
        <f t="shared" si="2"/>
        <v>964</v>
      </c>
      <c r="M8" s="213">
        <f t="shared" si="3"/>
        <v>2231</v>
      </c>
      <c r="N8" s="899">
        <v>101</v>
      </c>
      <c r="O8" s="1265" t="s">
        <v>1435</v>
      </c>
    </row>
    <row r="9" spans="1:15" s="61" customFormat="1" ht="22.5" customHeight="1">
      <c r="A9" s="95" t="s">
        <v>13</v>
      </c>
      <c r="B9" s="1134">
        <v>101</v>
      </c>
      <c r="C9" s="1135">
        <v>201</v>
      </c>
      <c r="D9" s="1168">
        <v>218</v>
      </c>
      <c r="E9" s="1169">
        <f t="shared" si="0"/>
        <v>520</v>
      </c>
      <c r="F9" s="1134">
        <v>228</v>
      </c>
      <c r="G9" s="1135">
        <v>375</v>
      </c>
      <c r="H9" s="213">
        <v>960</v>
      </c>
      <c r="I9" s="1140">
        <f t="shared" si="1"/>
        <v>1563</v>
      </c>
      <c r="J9" s="1141">
        <f t="shared" ref="J9:L10" si="4">+B9+F9</f>
        <v>329</v>
      </c>
      <c r="K9" s="1135">
        <f t="shared" si="4"/>
        <v>576</v>
      </c>
      <c r="L9" s="213">
        <f t="shared" si="4"/>
        <v>1178</v>
      </c>
      <c r="M9" s="213">
        <f t="shared" si="3"/>
        <v>2083</v>
      </c>
      <c r="N9" s="899">
        <v>68</v>
      </c>
      <c r="O9" s="1268"/>
    </row>
    <row r="10" spans="1:15" s="61" customFormat="1" ht="24" customHeight="1">
      <c r="A10" s="95" t="s">
        <v>14</v>
      </c>
      <c r="B10" s="1134">
        <v>369</v>
      </c>
      <c r="C10" s="1135">
        <v>307</v>
      </c>
      <c r="D10" s="213">
        <v>134</v>
      </c>
      <c r="E10" s="1140">
        <f t="shared" si="0"/>
        <v>810</v>
      </c>
      <c r="F10" s="1134">
        <v>679</v>
      </c>
      <c r="G10" s="1135">
        <v>954</v>
      </c>
      <c r="H10" s="213">
        <v>295</v>
      </c>
      <c r="I10" s="1140">
        <f t="shared" si="1"/>
        <v>1928</v>
      </c>
      <c r="J10" s="1141">
        <f t="shared" si="4"/>
        <v>1048</v>
      </c>
      <c r="K10" s="1135">
        <f t="shared" si="4"/>
        <v>1261</v>
      </c>
      <c r="L10" s="213">
        <f t="shared" si="4"/>
        <v>429</v>
      </c>
      <c r="M10" s="213">
        <f t="shared" si="3"/>
        <v>2738</v>
      </c>
      <c r="N10" s="899">
        <v>113</v>
      </c>
      <c r="O10" s="1268"/>
    </row>
    <row r="11" spans="1:15" s="61" customFormat="1" ht="24" customHeight="1">
      <c r="A11" s="95" t="s">
        <v>15</v>
      </c>
      <c r="B11" s="1136">
        <v>408</v>
      </c>
      <c r="C11" s="213">
        <v>217</v>
      </c>
      <c r="D11" s="213">
        <v>195</v>
      </c>
      <c r="E11" s="1140">
        <f t="shared" si="0"/>
        <v>820</v>
      </c>
      <c r="F11" s="1136">
        <v>417</v>
      </c>
      <c r="G11" s="1135">
        <v>251</v>
      </c>
      <c r="H11" s="1135">
        <v>537</v>
      </c>
      <c r="I11" s="1142">
        <f t="shared" si="1"/>
        <v>1205</v>
      </c>
      <c r="J11" s="1141">
        <f t="shared" ref="J11:L13" si="5">+B11+F11</f>
        <v>825</v>
      </c>
      <c r="K11" s="1135">
        <f t="shared" si="5"/>
        <v>468</v>
      </c>
      <c r="L11" s="213">
        <f t="shared" si="5"/>
        <v>732</v>
      </c>
      <c r="M11" s="213">
        <f t="shared" si="3"/>
        <v>2025</v>
      </c>
      <c r="N11" s="899">
        <v>54</v>
      </c>
      <c r="O11" s="1264" t="s">
        <v>1437</v>
      </c>
    </row>
    <row r="12" spans="1:15" s="825" customFormat="1" ht="23.25" customHeight="1">
      <c r="A12" s="95" t="s">
        <v>16</v>
      </c>
      <c r="B12" s="1136">
        <v>263</v>
      </c>
      <c r="C12" s="213">
        <v>245</v>
      </c>
      <c r="D12" s="213">
        <v>100</v>
      </c>
      <c r="E12" s="1140">
        <f t="shared" si="0"/>
        <v>608</v>
      </c>
      <c r="F12" s="1136">
        <v>297</v>
      </c>
      <c r="G12" s="1135">
        <v>334</v>
      </c>
      <c r="H12" s="1135">
        <v>353</v>
      </c>
      <c r="I12" s="1142">
        <f t="shared" si="1"/>
        <v>984</v>
      </c>
      <c r="J12" s="1141">
        <f t="shared" si="5"/>
        <v>560</v>
      </c>
      <c r="K12" s="1135">
        <f t="shared" si="5"/>
        <v>579</v>
      </c>
      <c r="L12" s="213">
        <f t="shared" si="5"/>
        <v>453</v>
      </c>
      <c r="M12" s="213">
        <f t="shared" si="3"/>
        <v>1592</v>
      </c>
      <c r="N12" s="899">
        <v>58</v>
      </c>
      <c r="O12" s="1265" t="s">
        <v>1436</v>
      </c>
    </row>
    <row r="13" spans="1:15" s="61" customFormat="1" ht="27" customHeight="1">
      <c r="A13" s="1040" t="s">
        <v>17</v>
      </c>
      <c r="B13" s="1081">
        <v>125</v>
      </c>
      <c r="C13" s="1170">
        <v>277</v>
      </c>
      <c r="D13" s="1156">
        <v>217</v>
      </c>
      <c r="E13" s="1156">
        <f t="shared" si="0"/>
        <v>619</v>
      </c>
      <c r="F13" s="1081">
        <v>189</v>
      </c>
      <c r="G13" s="1170">
        <v>494</v>
      </c>
      <c r="H13" s="1171">
        <v>1091</v>
      </c>
      <c r="I13" s="1173">
        <f t="shared" si="1"/>
        <v>1774</v>
      </c>
      <c r="J13" s="1141">
        <f t="shared" si="5"/>
        <v>314</v>
      </c>
      <c r="K13" s="1135">
        <f t="shared" si="5"/>
        <v>771</v>
      </c>
      <c r="L13" s="213">
        <f t="shared" si="5"/>
        <v>1308</v>
      </c>
      <c r="M13" s="213">
        <f t="shared" si="3"/>
        <v>2393</v>
      </c>
      <c r="N13" s="899">
        <v>88</v>
      </c>
      <c r="O13" s="1268"/>
    </row>
    <row r="14" spans="1:15" s="61" customFormat="1" ht="24.75" customHeight="1">
      <c r="A14" s="1270" t="s">
        <v>18</v>
      </c>
      <c r="B14" s="1158">
        <f>SUM(B7:B13)</f>
        <v>1712</v>
      </c>
      <c r="C14" s="1158">
        <f t="shared" ref="C14:L14" si="6">SUM(C7:C13)</f>
        <v>1871</v>
      </c>
      <c r="D14" s="1158">
        <f t="shared" si="6"/>
        <v>1453</v>
      </c>
      <c r="E14" s="1158">
        <f t="shared" si="6"/>
        <v>5036</v>
      </c>
      <c r="F14" s="1158">
        <f t="shared" si="6"/>
        <v>2355</v>
      </c>
      <c r="G14" s="1158">
        <f t="shared" si="6"/>
        <v>3192</v>
      </c>
      <c r="H14" s="1158">
        <f t="shared" si="6"/>
        <v>4836</v>
      </c>
      <c r="I14" s="1158">
        <f t="shared" si="6"/>
        <v>10383</v>
      </c>
      <c r="J14" s="1158">
        <f t="shared" si="6"/>
        <v>4067</v>
      </c>
      <c r="K14" s="1158">
        <f t="shared" si="6"/>
        <v>5063</v>
      </c>
      <c r="L14" s="1158">
        <f t="shared" si="6"/>
        <v>6289</v>
      </c>
      <c r="M14" s="1158">
        <f>SUM(M7:M13)</f>
        <v>15419</v>
      </c>
      <c r="N14" s="1165">
        <f>SUM(N7:N13)</f>
        <v>559</v>
      </c>
      <c r="O14" s="1268"/>
    </row>
  </sheetData>
  <mergeCells count="6">
    <mergeCell ref="N5:N6"/>
    <mergeCell ref="A1:M1"/>
    <mergeCell ref="A2:M2"/>
    <mergeCell ref="B5:E5"/>
    <mergeCell ref="F5:I5"/>
    <mergeCell ref="J5:M5"/>
  </mergeCells>
  <pageMargins left="0.70866141732283505" right="0.70866141732283505" top="0.74803149606299202" bottom="0.74803149606299202" header="0.31496062992126" footer="0.31496062992126"/>
  <pageSetup paperSize="9" scale="7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/>
    <pageSetUpPr fitToPage="1"/>
  </sheetPr>
  <dimension ref="A1:N14"/>
  <sheetViews>
    <sheetView workbookViewId="0">
      <selection activeCell="G11" sqref="G11"/>
    </sheetView>
  </sheetViews>
  <sheetFormatPr defaultColWidth="9" defaultRowHeight="15"/>
  <cols>
    <col min="1" max="1" width="18.85546875" customWidth="1"/>
    <col min="2" max="2" width="7.85546875" customWidth="1"/>
    <col min="3" max="3" width="9" customWidth="1"/>
    <col min="4" max="4" width="7.5703125" customWidth="1"/>
    <col min="5" max="5" width="8" customWidth="1"/>
    <col min="6" max="6" width="6.5703125" customWidth="1"/>
    <col min="7" max="7" width="9.140625" customWidth="1"/>
    <col min="8" max="8" width="7.28515625" customWidth="1"/>
    <col min="9" max="9" width="8.85546875" customWidth="1"/>
    <col min="10" max="10" width="7.7109375" customWidth="1"/>
    <col min="11" max="11" width="9.85546875" customWidth="1"/>
    <col min="12" max="12" width="7.5703125" customWidth="1"/>
    <col min="13" max="13" width="9.28515625" customWidth="1"/>
    <col min="14" max="14" width="12.140625" customWidth="1"/>
    <col min="260" max="260" width="27.42578125" customWidth="1"/>
    <col min="261" max="269" width="10.7109375" customWidth="1"/>
    <col min="270" max="270" width="16" customWidth="1"/>
    <col min="516" max="516" width="27.42578125" customWidth="1"/>
    <col min="517" max="525" width="10.7109375" customWidth="1"/>
    <col min="526" max="526" width="16" customWidth="1"/>
    <col min="772" max="772" width="27.42578125" customWidth="1"/>
    <col min="773" max="781" width="10.7109375" customWidth="1"/>
    <col min="782" max="782" width="16" customWidth="1"/>
    <col min="1028" max="1028" width="27.42578125" customWidth="1"/>
    <col min="1029" max="1037" width="10.7109375" customWidth="1"/>
    <col min="1038" max="1038" width="16" customWidth="1"/>
    <col min="1284" max="1284" width="27.42578125" customWidth="1"/>
    <col min="1285" max="1293" width="10.7109375" customWidth="1"/>
    <col min="1294" max="1294" width="16" customWidth="1"/>
    <col min="1540" max="1540" width="27.42578125" customWidth="1"/>
    <col min="1541" max="1549" width="10.7109375" customWidth="1"/>
    <col min="1550" max="1550" width="16" customWidth="1"/>
    <col min="1796" max="1796" width="27.42578125" customWidth="1"/>
    <col min="1797" max="1805" width="10.7109375" customWidth="1"/>
    <col min="1806" max="1806" width="16" customWidth="1"/>
    <col min="2052" max="2052" width="27.42578125" customWidth="1"/>
    <col min="2053" max="2061" width="10.7109375" customWidth="1"/>
    <col min="2062" max="2062" width="16" customWidth="1"/>
    <col min="2308" max="2308" width="27.42578125" customWidth="1"/>
    <col min="2309" max="2317" width="10.7109375" customWidth="1"/>
    <col min="2318" max="2318" width="16" customWidth="1"/>
    <col min="2564" max="2564" width="27.42578125" customWidth="1"/>
    <col min="2565" max="2573" width="10.7109375" customWidth="1"/>
    <col min="2574" max="2574" width="16" customWidth="1"/>
    <col min="2820" max="2820" width="27.42578125" customWidth="1"/>
    <col min="2821" max="2829" width="10.7109375" customWidth="1"/>
    <col min="2830" max="2830" width="16" customWidth="1"/>
    <col min="3076" max="3076" width="27.42578125" customWidth="1"/>
    <col min="3077" max="3085" width="10.7109375" customWidth="1"/>
    <col min="3086" max="3086" width="16" customWidth="1"/>
    <col min="3332" max="3332" width="27.42578125" customWidth="1"/>
    <col min="3333" max="3341" width="10.7109375" customWidth="1"/>
    <col min="3342" max="3342" width="16" customWidth="1"/>
    <col min="3588" max="3588" width="27.42578125" customWidth="1"/>
    <col min="3589" max="3597" width="10.7109375" customWidth="1"/>
    <col min="3598" max="3598" width="16" customWidth="1"/>
    <col min="3844" max="3844" width="27.42578125" customWidth="1"/>
    <col min="3845" max="3853" width="10.7109375" customWidth="1"/>
    <col min="3854" max="3854" width="16" customWidth="1"/>
    <col min="4100" max="4100" width="27.42578125" customWidth="1"/>
    <col min="4101" max="4109" width="10.7109375" customWidth="1"/>
    <col min="4110" max="4110" width="16" customWidth="1"/>
    <col min="4356" max="4356" width="27.42578125" customWidth="1"/>
    <col min="4357" max="4365" width="10.7109375" customWidth="1"/>
    <col min="4366" max="4366" width="16" customWidth="1"/>
    <col min="4612" max="4612" width="27.42578125" customWidth="1"/>
    <col min="4613" max="4621" width="10.7109375" customWidth="1"/>
    <col min="4622" max="4622" width="16" customWidth="1"/>
    <col min="4868" max="4868" width="27.42578125" customWidth="1"/>
    <col min="4869" max="4877" width="10.7109375" customWidth="1"/>
    <col min="4878" max="4878" width="16" customWidth="1"/>
    <col min="5124" max="5124" width="27.42578125" customWidth="1"/>
    <col min="5125" max="5133" width="10.7109375" customWidth="1"/>
    <col min="5134" max="5134" width="16" customWidth="1"/>
    <col min="5380" max="5380" width="27.42578125" customWidth="1"/>
    <col min="5381" max="5389" width="10.7109375" customWidth="1"/>
    <col min="5390" max="5390" width="16" customWidth="1"/>
    <col min="5636" max="5636" width="27.42578125" customWidth="1"/>
    <col min="5637" max="5645" width="10.7109375" customWidth="1"/>
    <col min="5646" max="5646" width="16" customWidth="1"/>
    <col min="5892" max="5892" width="27.42578125" customWidth="1"/>
    <col min="5893" max="5901" width="10.7109375" customWidth="1"/>
    <col min="5902" max="5902" width="16" customWidth="1"/>
    <col min="6148" max="6148" width="27.42578125" customWidth="1"/>
    <col min="6149" max="6157" width="10.7109375" customWidth="1"/>
    <col min="6158" max="6158" width="16" customWidth="1"/>
    <col min="6404" max="6404" width="27.42578125" customWidth="1"/>
    <col min="6405" max="6413" width="10.7109375" customWidth="1"/>
    <col min="6414" max="6414" width="16" customWidth="1"/>
    <col min="6660" max="6660" width="27.42578125" customWidth="1"/>
    <col min="6661" max="6669" width="10.7109375" customWidth="1"/>
    <col min="6670" max="6670" width="16" customWidth="1"/>
    <col min="6916" max="6916" width="27.42578125" customWidth="1"/>
    <col min="6917" max="6925" width="10.7109375" customWidth="1"/>
    <col min="6926" max="6926" width="16" customWidth="1"/>
    <col min="7172" max="7172" width="27.42578125" customWidth="1"/>
    <col min="7173" max="7181" width="10.7109375" customWidth="1"/>
    <col min="7182" max="7182" width="16" customWidth="1"/>
    <col min="7428" max="7428" width="27.42578125" customWidth="1"/>
    <col min="7429" max="7437" width="10.7109375" customWidth="1"/>
    <col min="7438" max="7438" width="16" customWidth="1"/>
    <col min="7684" max="7684" width="27.42578125" customWidth="1"/>
    <col min="7685" max="7693" width="10.7109375" customWidth="1"/>
    <col min="7694" max="7694" width="16" customWidth="1"/>
    <col min="7940" max="7940" width="27.42578125" customWidth="1"/>
    <col min="7941" max="7949" width="10.7109375" customWidth="1"/>
    <col min="7950" max="7950" width="16" customWidth="1"/>
    <col min="8196" max="8196" width="27.42578125" customWidth="1"/>
    <col min="8197" max="8205" width="10.7109375" customWidth="1"/>
    <col min="8206" max="8206" width="16" customWidth="1"/>
    <col min="8452" max="8452" width="27.42578125" customWidth="1"/>
    <col min="8453" max="8461" width="10.7109375" customWidth="1"/>
    <col min="8462" max="8462" width="16" customWidth="1"/>
    <col min="8708" max="8708" width="27.42578125" customWidth="1"/>
    <col min="8709" max="8717" width="10.7109375" customWidth="1"/>
    <col min="8718" max="8718" width="16" customWidth="1"/>
    <col min="8964" max="8964" width="27.42578125" customWidth="1"/>
    <col min="8965" max="8973" width="10.7109375" customWidth="1"/>
    <col min="8974" max="8974" width="16" customWidth="1"/>
    <col min="9220" max="9220" width="27.42578125" customWidth="1"/>
    <col min="9221" max="9229" width="10.7109375" customWidth="1"/>
    <col min="9230" max="9230" width="16" customWidth="1"/>
    <col min="9476" max="9476" width="27.42578125" customWidth="1"/>
    <col min="9477" max="9485" width="10.7109375" customWidth="1"/>
    <col min="9486" max="9486" width="16" customWidth="1"/>
    <col min="9732" max="9732" width="27.42578125" customWidth="1"/>
    <col min="9733" max="9741" width="10.7109375" customWidth="1"/>
    <col min="9742" max="9742" width="16" customWidth="1"/>
    <col min="9988" max="9988" width="27.42578125" customWidth="1"/>
    <col min="9989" max="9997" width="10.7109375" customWidth="1"/>
    <col min="9998" max="9998" width="16" customWidth="1"/>
    <col min="10244" max="10244" width="27.42578125" customWidth="1"/>
    <col min="10245" max="10253" width="10.7109375" customWidth="1"/>
    <col min="10254" max="10254" width="16" customWidth="1"/>
    <col min="10500" max="10500" width="27.42578125" customWidth="1"/>
    <col min="10501" max="10509" width="10.7109375" customWidth="1"/>
    <col min="10510" max="10510" width="16" customWidth="1"/>
    <col min="10756" max="10756" width="27.42578125" customWidth="1"/>
    <col min="10757" max="10765" width="10.7109375" customWidth="1"/>
    <col min="10766" max="10766" width="16" customWidth="1"/>
    <col min="11012" max="11012" width="27.42578125" customWidth="1"/>
    <col min="11013" max="11021" width="10.7109375" customWidth="1"/>
    <col min="11022" max="11022" width="16" customWidth="1"/>
    <col min="11268" max="11268" width="27.42578125" customWidth="1"/>
    <col min="11269" max="11277" width="10.7109375" customWidth="1"/>
    <col min="11278" max="11278" width="16" customWidth="1"/>
    <col min="11524" max="11524" width="27.42578125" customWidth="1"/>
    <col min="11525" max="11533" width="10.7109375" customWidth="1"/>
    <col min="11534" max="11534" width="16" customWidth="1"/>
    <col min="11780" max="11780" width="27.42578125" customWidth="1"/>
    <col min="11781" max="11789" width="10.7109375" customWidth="1"/>
    <col min="11790" max="11790" width="16" customWidth="1"/>
    <col min="12036" max="12036" width="27.42578125" customWidth="1"/>
    <col min="12037" max="12045" width="10.7109375" customWidth="1"/>
    <col min="12046" max="12046" width="16" customWidth="1"/>
    <col min="12292" max="12292" width="27.42578125" customWidth="1"/>
    <col min="12293" max="12301" width="10.7109375" customWidth="1"/>
    <col min="12302" max="12302" width="16" customWidth="1"/>
    <col min="12548" max="12548" width="27.42578125" customWidth="1"/>
    <col min="12549" max="12557" width="10.7109375" customWidth="1"/>
    <col min="12558" max="12558" width="16" customWidth="1"/>
    <col min="12804" max="12804" width="27.42578125" customWidth="1"/>
    <col min="12805" max="12813" width="10.7109375" customWidth="1"/>
    <col min="12814" max="12814" width="16" customWidth="1"/>
    <col min="13060" max="13060" width="27.42578125" customWidth="1"/>
    <col min="13061" max="13069" width="10.7109375" customWidth="1"/>
    <col min="13070" max="13070" width="16" customWidth="1"/>
    <col min="13316" max="13316" width="27.42578125" customWidth="1"/>
    <col min="13317" max="13325" width="10.7109375" customWidth="1"/>
    <col min="13326" max="13326" width="16" customWidth="1"/>
    <col min="13572" max="13572" width="27.42578125" customWidth="1"/>
    <col min="13573" max="13581" width="10.7109375" customWidth="1"/>
    <col min="13582" max="13582" width="16" customWidth="1"/>
    <col min="13828" max="13828" width="27.42578125" customWidth="1"/>
    <col min="13829" max="13837" width="10.7109375" customWidth="1"/>
    <col min="13838" max="13838" width="16" customWidth="1"/>
    <col min="14084" max="14084" width="27.42578125" customWidth="1"/>
    <col min="14085" max="14093" width="10.7109375" customWidth="1"/>
    <col min="14094" max="14094" width="16" customWidth="1"/>
    <col min="14340" max="14340" width="27.42578125" customWidth="1"/>
    <col min="14341" max="14349" width="10.7109375" customWidth="1"/>
    <col min="14350" max="14350" width="16" customWidth="1"/>
    <col min="14596" max="14596" width="27.42578125" customWidth="1"/>
    <col min="14597" max="14605" width="10.7109375" customWidth="1"/>
    <col min="14606" max="14606" width="16" customWidth="1"/>
    <col min="14852" max="14852" width="27.42578125" customWidth="1"/>
    <col min="14853" max="14861" width="10.7109375" customWidth="1"/>
    <col min="14862" max="14862" width="16" customWidth="1"/>
    <col min="15108" max="15108" width="27.42578125" customWidth="1"/>
    <col min="15109" max="15117" width="10.7109375" customWidth="1"/>
    <col min="15118" max="15118" width="16" customWidth="1"/>
    <col min="15364" max="15364" width="27.42578125" customWidth="1"/>
    <col min="15365" max="15373" width="10.7109375" customWidth="1"/>
    <col min="15374" max="15374" width="16" customWidth="1"/>
    <col min="15620" max="15620" width="27.42578125" customWidth="1"/>
    <col min="15621" max="15629" width="10.7109375" customWidth="1"/>
    <col min="15630" max="15630" width="16" customWidth="1"/>
    <col min="15876" max="15876" width="27.42578125" customWidth="1"/>
    <col min="15877" max="15885" width="10.7109375" customWidth="1"/>
    <col min="15886" max="15886" width="16" customWidth="1"/>
    <col min="16132" max="16132" width="27.42578125" customWidth="1"/>
    <col min="16133" max="16141" width="10.7109375" customWidth="1"/>
    <col min="16142" max="16142" width="16" customWidth="1"/>
  </cols>
  <sheetData>
    <row r="1" spans="1:14" ht="15.7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15.75" customHeight="1">
      <c r="A2" s="1482" t="s">
        <v>43</v>
      </c>
      <c r="B2" s="1482"/>
      <c r="C2" s="1482"/>
      <c r="D2" s="1482"/>
      <c r="E2" s="1482"/>
      <c r="F2" s="1482"/>
      <c r="G2" s="1482"/>
      <c r="H2" s="1482"/>
      <c r="I2" s="1482"/>
      <c r="J2" s="1482"/>
      <c r="K2" s="1482"/>
      <c r="L2" s="1482"/>
      <c r="M2" s="1482"/>
    </row>
    <row r="3" spans="1:14">
      <c r="A3" s="1482" t="s">
        <v>1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  <c r="L3" s="1482"/>
      <c r="M3" s="1482"/>
    </row>
    <row r="4" spans="1:14" ht="15.7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</row>
    <row r="5" spans="1:14" s="62" customFormat="1">
      <c r="A5" s="1465" t="s">
        <v>2</v>
      </c>
      <c r="B5" s="1143"/>
      <c r="C5" s="1144" t="s">
        <v>24</v>
      </c>
      <c r="D5" s="1144"/>
      <c r="E5" s="1145"/>
      <c r="F5" s="1143"/>
      <c r="G5" s="1144" t="s">
        <v>25</v>
      </c>
      <c r="H5" s="1144"/>
      <c r="I5" s="1145"/>
      <c r="J5" s="1143"/>
      <c r="K5" s="1144" t="s">
        <v>22</v>
      </c>
      <c r="L5" s="1144"/>
      <c r="M5" s="1145"/>
      <c r="N5" s="1488" t="s">
        <v>23</v>
      </c>
    </row>
    <row r="6" spans="1:14" s="62" customFormat="1">
      <c r="A6" s="1493"/>
      <c r="B6" s="1146" t="s">
        <v>40</v>
      </c>
      <c r="C6" s="1147" t="s">
        <v>41</v>
      </c>
      <c r="D6" s="1147" t="s">
        <v>42</v>
      </c>
      <c r="E6" s="207" t="s">
        <v>22</v>
      </c>
      <c r="F6" s="1148" t="s">
        <v>40</v>
      </c>
      <c r="G6" s="1148" t="s">
        <v>41</v>
      </c>
      <c r="H6" s="1148" t="s">
        <v>42</v>
      </c>
      <c r="I6" s="1159" t="s">
        <v>22</v>
      </c>
      <c r="J6" s="1160" t="s">
        <v>40</v>
      </c>
      <c r="K6" s="1160" t="s">
        <v>41</v>
      </c>
      <c r="L6" s="1160" t="s">
        <v>42</v>
      </c>
      <c r="M6" s="1159" t="s">
        <v>22</v>
      </c>
      <c r="N6" s="1494"/>
    </row>
    <row r="7" spans="1:14" s="61" customFormat="1" ht="24.75" customHeight="1">
      <c r="A7" s="1279" t="s">
        <v>11</v>
      </c>
      <c r="B7" s="1287">
        <v>10</v>
      </c>
      <c r="C7" s="1149">
        <v>3</v>
      </c>
      <c r="D7" s="1150">
        <v>2</v>
      </c>
      <c r="E7" s="1151">
        <f>SUM(B7:D7)</f>
        <v>15</v>
      </c>
      <c r="F7" s="1287">
        <v>10</v>
      </c>
      <c r="G7" s="1149">
        <v>5</v>
      </c>
      <c r="H7" s="1150">
        <v>30</v>
      </c>
      <c r="I7" s="1151">
        <f t="shared" ref="I7:I13" si="0">SUM(F7:H7)</f>
        <v>45</v>
      </c>
      <c r="J7" s="1277">
        <f>+B7+F7</f>
        <v>20</v>
      </c>
      <c r="K7" s="1278">
        <f>+C7+G7</f>
        <v>8</v>
      </c>
      <c r="L7" s="1278">
        <f>+D7+H7</f>
        <v>32</v>
      </c>
      <c r="M7" s="1161">
        <f>SUM(J7:L7)</f>
        <v>60</v>
      </c>
      <c r="N7" s="1288">
        <v>1</v>
      </c>
    </row>
    <row r="8" spans="1:14" s="34" customFormat="1" ht="24" customHeight="1">
      <c r="A8" s="80" t="s">
        <v>12</v>
      </c>
      <c r="B8" s="1134">
        <v>0</v>
      </c>
      <c r="C8" s="1135">
        <v>0</v>
      </c>
      <c r="D8" s="1135">
        <v>0</v>
      </c>
      <c r="E8" s="1152">
        <v>0</v>
      </c>
      <c r="F8" s="1134">
        <v>0</v>
      </c>
      <c r="G8" s="1135">
        <v>0</v>
      </c>
      <c r="H8" s="1135">
        <v>0</v>
      </c>
      <c r="I8" s="1152">
        <f t="shared" si="0"/>
        <v>0</v>
      </c>
      <c r="J8" s="1134">
        <v>0</v>
      </c>
      <c r="K8" s="1135">
        <v>0</v>
      </c>
      <c r="L8" s="1135">
        <v>0</v>
      </c>
      <c r="M8" s="1140">
        <v>0</v>
      </c>
      <c r="N8" s="1162">
        <v>0</v>
      </c>
    </row>
    <row r="9" spans="1:14" s="34" customFormat="1" ht="23.25" customHeight="1">
      <c r="A9" s="80" t="s">
        <v>13</v>
      </c>
      <c r="B9" s="1134">
        <v>9</v>
      </c>
      <c r="C9" s="1135">
        <v>15</v>
      </c>
      <c r="D9" s="1135">
        <v>11</v>
      </c>
      <c r="E9" s="1140">
        <f>SUM(B9:D9)</f>
        <v>35</v>
      </c>
      <c r="F9" s="1134">
        <v>15</v>
      </c>
      <c r="G9" s="1135">
        <v>10</v>
      </c>
      <c r="H9" s="1135">
        <v>60</v>
      </c>
      <c r="I9" s="1140">
        <f t="shared" si="0"/>
        <v>85</v>
      </c>
      <c r="J9" s="1134">
        <f>+B9+F9</f>
        <v>24</v>
      </c>
      <c r="K9" s="1135">
        <f>+C9+G9</f>
        <v>25</v>
      </c>
      <c r="L9" s="1135">
        <f>+D9+H9</f>
        <v>71</v>
      </c>
      <c r="M9" s="1140">
        <f>SUM(J9:L9)</f>
        <v>120</v>
      </c>
      <c r="N9" s="1243">
        <v>1</v>
      </c>
    </row>
    <row r="10" spans="1:14" s="34" customFormat="1" ht="22.5" customHeight="1">
      <c r="A10" s="80" t="s">
        <v>14</v>
      </c>
      <c r="B10" s="1134">
        <v>0</v>
      </c>
      <c r="C10" s="1135">
        <v>0</v>
      </c>
      <c r="D10" s="1135">
        <v>0</v>
      </c>
      <c r="E10" s="1152">
        <f>SUM(B10:D10)</f>
        <v>0</v>
      </c>
      <c r="F10" s="1134">
        <v>0</v>
      </c>
      <c r="G10" s="1135">
        <v>0</v>
      </c>
      <c r="H10" s="1135">
        <v>0</v>
      </c>
      <c r="I10" s="1140">
        <f t="shared" si="0"/>
        <v>0</v>
      </c>
      <c r="J10" s="1134">
        <v>0</v>
      </c>
      <c r="K10" s="1135">
        <v>0</v>
      </c>
      <c r="L10" s="1135">
        <v>0</v>
      </c>
      <c r="M10" s="1140">
        <f>SUM(J10:L10)</f>
        <v>0</v>
      </c>
      <c r="N10" s="1162">
        <v>0</v>
      </c>
    </row>
    <row r="11" spans="1:14" s="34" customFormat="1" ht="25.5" customHeight="1">
      <c r="A11" s="80" t="s">
        <v>15</v>
      </c>
      <c r="B11" s="1134">
        <v>0</v>
      </c>
      <c r="C11" s="1135">
        <v>0</v>
      </c>
      <c r="D11" s="1135">
        <v>0</v>
      </c>
      <c r="E11" s="1152">
        <f>SUM(B11:D11)</f>
        <v>0</v>
      </c>
      <c r="F11" s="1134">
        <v>0</v>
      </c>
      <c r="G11" s="1135">
        <v>0</v>
      </c>
      <c r="H11" s="1135">
        <v>0</v>
      </c>
      <c r="I11" s="1140">
        <f t="shared" si="0"/>
        <v>0</v>
      </c>
      <c r="J11" s="1134">
        <v>0</v>
      </c>
      <c r="K11" s="1135">
        <v>0</v>
      </c>
      <c r="L11" s="1135">
        <v>0</v>
      </c>
      <c r="M11" s="1140">
        <f>SUM(J11:L11)</f>
        <v>0</v>
      </c>
      <c r="N11" s="1162">
        <v>0</v>
      </c>
    </row>
    <row r="12" spans="1:14" s="34" customFormat="1" ht="25.5" customHeight="1">
      <c r="A12" s="80" t="s">
        <v>16</v>
      </c>
      <c r="B12" s="1134">
        <v>0</v>
      </c>
      <c r="C12" s="1135">
        <v>0</v>
      </c>
      <c r="D12" s="1135">
        <v>0</v>
      </c>
      <c r="E12" s="1152">
        <f>SUM(B12:D12)</f>
        <v>0</v>
      </c>
      <c r="F12" s="1134">
        <v>0</v>
      </c>
      <c r="G12" s="1135">
        <v>0</v>
      </c>
      <c r="H12" s="1135">
        <v>0</v>
      </c>
      <c r="I12" s="1140">
        <f t="shared" si="0"/>
        <v>0</v>
      </c>
      <c r="J12" s="1134">
        <v>0</v>
      </c>
      <c r="K12" s="1135">
        <v>0</v>
      </c>
      <c r="L12" s="1135">
        <v>0</v>
      </c>
      <c r="M12" s="1140">
        <f>SUM(J12:L12)</f>
        <v>0</v>
      </c>
      <c r="N12" s="1162">
        <v>0</v>
      </c>
    </row>
    <row r="13" spans="1:14" s="34" customFormat="1" ht="26.25" customHeight="1" thickBot="1">
      <c r="A13" s="1153" t="s">
        <v>17</v>
      </c>
      <c r="B13" s="1154">
        <v>6</v>
      </c>
      <c r="C13" s="1155">
        <v>0</v>
      </c>
      <c r="D13" s="1156">
        <v>3</v>
      </c>
      <c r="E13" s="1157">
        <f>SUM(B13:D13)</f>
        <v>9</v>
      </c>
      <c r="F13" s="1154">
        <v>6</v>
      </c>
      <c r="G13" s="1155">
        <v>2</v>
      </c>
      <c r="H13" s="1156">
        <v>13</v>
      </c>
      <c r="I13" s="1163">
        <f t="shared" si="0"/>
        <v>21</v>
      </c>
      <c r="J13" s="1154">
        <f>+B13+F13</f>
        <v>12</v>
      </c>
      <c r="K13" s="1155">
        <f>+C13+G13</f>
        <v>2</v>
      </c>
      <c r="L13" s="1156">
        <f>+D13+H13</f>
        <v>16</v>
      </c>
      <c r="M13" s="1163">
        <f>SUM(J13:L13)</f>
        <v>30</v>
      </c>
      <c r="N13" s="1164">
        <v>4</v>
      </c>
    </row>
    <row r="14" spans="1:14" s="34" customFormat="1" ht="33" customHeight="1" thickBot="1">
      <c r="A14" s="125" t="s">
        <v>18</v>
      </c>
      <c r="B14" s="1158">
        <f>SUM(B7:B13)</f>
        <v>25</v>
      </c>
      <c r="C14" s="1158">
        <f t="shared" ref="C14:N14" si="1">SUM(C7:C13)</f>
        <v>18</v>
      </c>
      <c r="D14" s="1158">
        <f t="shared" si="1"/>
        <v>16</v>
      </c>
      <c r="E14" s="1158">
        <f t="shared" si="1"/>
        <v>59</v>
      </c>
      <c r="F14" s="1158">
        <f t="shared" si="1"/>
        <v>31</v>
      </c>
      <c r="G14" s="1158">
        <f t="shared" si="1"/>
        <v>17</v>
      </c>
      <c r="H14" s="1158">
        <f t="shared" si="1"/>
        <v>103</v>
      </c>
      <c r="I14" s="1158">
        <f t="shared" si="1"/>
        <v>151</v>
      </c>
      <c r="J14" s="1158">
        <f t="shared" si="1"/>
        <v>56</v>
      </c>
      <c r="K14" s="1158">
        <f t="shared" si="1"/>
        <v>35</v>
      </c>
      <c r="L14" s="1158">
        <f t="shared" si="1"/>
        <v>119</v>
      </c>
      <c r="M14" s="1158">
        <f t="shared" si="1"/>
        <v>210</v>
      </c>
      <c r="N14" s="1165">
        <f t="shared" si="1"/>
        <v>6</v>
      </c>
    </row>
  </sheetData>
  <mergeCells count="4">
    <mergeCell ref="A2:M2"/>
    <mergeCell ref="A3:M3"/>
    <mergeCell ref="A5:A6"/>
    <mergeCell ref="N5:N6"/>
  </mergeCells>
  <pageMargins left="0.70866141732283505" right="0.70866141732283505" top="0.74803149606299202" bottom="0.74803149606299202" header="0.31496062992126" footer="0.31496062992126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A14"/>
  <sheetViews>
    <sheetView topLeftCell="A4" workbookViewId="0">
      <selection activeCell="N10" sqref="N10"/>
    </sheetView>
  </sheetViews>
  <sheetFormatPr defaultColWidth="9" defaultRowHeight="29.25" customHeight="1"/>
  <cols>
    <col min="1" max="1" width="20.42578125" customWidth="1"/>
    <col min="2" max="2" width="7.42578125" customWidth="1"/>
    <col min="3" max="3" width="8.85546875" customWidth="1"/>
    <col min="4" max="4" width="7.85546875" customWidth="1"/>
    <col min="5" max="5" width="8.7109375" customWidth="1"/>
    <col min="6" max="6" width="8.42578125" customWidth="1"/>
    <col min="7" max="7" width="9.28515625" customWidth="1"/>
    <col min="8" max="8" width="8" customWidth="1"/>
    <col min="9" max="9" width="9.28515625" customWidth="1"/>
    <col min="10" max="10" width="7.7109375" customWidth="1"/>
    <col min="11" max="11" width="8.42578125" customWidth="1"/>
    <col min="12" max="12" width="8.5703125" customWidth="1"/>
    <col min="13" max="13" width="10.140625" customWidth="1"/>
    <col min="14" max="14" width="12.7109375" customWidth="1"/>
    <col min="260" max="260" width="30.85546875" customWidth="1"/>
    <col min="261" max="269" width="10.7109375" customWidth="1"/>
    <col min="270" max="270" width="11.85546875" customWidth="1"/>
    <col min="516" max="516" width="30.85546875" customWidth="1"/>
    <col min="517" max="525" width="10.7109375" customWidth="1"/>
    <col min="526" max="526" width="11.85546875" customWidth="1"/>
    <col min="772" max="772" width="30.85546875" customWidth="1"/>
    <col min="773" max="781" width="10.7109375" customWidth="1"/>
    <col min="782" max="782" width="11.85546875" customWidth="1"/>
    <col min="1028" max="1028" width="30.85546875" customWidth="1"/>
    <col min="1029" max="1037" width="10.7109375" customWidth="1"/>
    <col min="1038" max="1038" width="11.85546875" customWidth="1"/>
    <col min="1284" max="1284" width="30.85546875" customWidth="1"/>
    <col min="1285" max="1293" width="10.7109375" customWidth="1"/>
    <col min="1294" max="1294" width="11.85546875" customWidth="1"/>
    <col min="1540" max="1540" width="30.85546875" customWidth="1"/>
    <col min="1541" max="1549" width="10.7109375" customWidth="1"/>
    <col min="1550" max="1550" width="11.85546875" customWidth="1"/>
    <col min="1796" max="1796" width="30.85546875" customWidth="1"/>
    <col min="1797" max="1805" width="10.7109375" customWidth="1"/>
    <col min="1806" max="1806" width="11.85546875" customWidth="1"/>
    <col min="2052" max="2052" width="30.85546875" customWidth="1"/>
    <col min="2053" max="2061" width="10.7109375" customWidth="1"/>
    <col min="2062" max="2062" width="11.85546875" customWidth="1"/>
    <col min="2308" max="2308" width="30.85546875" customWidth="1"/>
    <col min="2309" max="2317" width="10.7109375" customWidth="1"/>
    <col min="2318" max="2318" width="11.85546875" customWidth="1"/>
    <col min="2564" max="2564" width="30.85546875" customWidth="1"/>
    <col min="2565" max="2573" width="10.7109375" customWidth="1"/>
    <col min="2574" max="2574" width="11.85546875" customWidth="1"/>
    <col min="2820" max="2820" width="30.85546875" customWidth="1"/>
    <col min="2821" max="2829" width="10.7109375" customWidth="1"/>
    <col min="2830" max="2830" width="11.85546875" customWidth="1"/>
    <col min="3076" max="3076" width="30.85546875" customWidth="1"/>
    <col min="3077" max="3085" width="10.7109375" customWidth="1"/>
    <col min="3086" max="3086" width="11.85546875" customWidth="1"/>
    <col min="3332" max="3332" width="30.85546875" customWidth="1"/>
    <col min="3333" max="3341" width="10.7109375" customWidth="1"/>
    <col min="3342" max="3342" width="11.85546875" customWidth="1"/>
    <col min="3588" max="3588" width="30.85546875" customWidth="1"/>
    <col min="3589" max="3597" width="10.7109375" customWidth="1"/>
    <col min="3598" max="3598" width="11.85546875" customWidth="1"/>
    <col min="3844" max="3844" width="30.85546875" customWidth="1"/>
    <col min="3845" max="3853" width="10.7109375" customWidth="1"/>
    <col min="3854" max="3854" width="11.85546875" customWidth="1"/>
    <col min="4100" max="4100" width="30.85546875" customWidth="1"/>
    <col min="4101" max="4109" width="10.7109375" customWidth="1"/>
    <col min="4110" max="4110" width="11.85546875" customWidth="1"/>
    <col min="4356" max="4356" width="30.85546875" customWidth="1"/>
    <col min="4357" max="4365" width="10.7109375" customWidth="1"/>
    <col min="4366" max="4366" width="11.85546875" customWidth="1"/>
    <col min="4612" max="4612" width="30.85546875" customWidth="1"/>
    <col min="4613" max="4621" width="10.7109375" customWidth="1"/>
    <col min="4622" max="4622" width="11.85546875" customWidth="1"/>
    <col min="4868" max="4868" width="30.85546875" customWidth="1"/>
    <col min="4869" max="4877" width="10.7109375" customWidth="1"/>
    <col min="4878" max="4878" width="11.85546875" customWidth="1"/>
    <col min="5124" max="5124" width="30.85546875" customWidth="1"/>
    <col min="5125" max="5133" width="10.7109375" customWidth="1"/>
    <col min="5134" max="5134" width="11.85546875" customWidth="1"/>
    <col min="5380" max="5380" width="30.85546875" customWidth="1"/>
    <col min="5381" max="5389" width="10.7109375" customWidth="1"/>
    <col min="5390" max="5390" width="11.85546875" customWidth="1"/>
    <col min="5636" max="5636" width="30.85546875" customWidth="1"/>
    <col min="5637" max="5645" width="10.7109375" customWidth="1"/>
    <col min="5646" max="5646" width="11.85546875" customWidth="1"/>
    <col min="5892" max="5892" width="30.85546875" customWidth="1"/>
    <col min="5893" max="5901" width="10.7109375" customWidth="1"/>
    <col min="5902" max="5902" width="11.85546875" customWidth="1"/>
    <col min="6148" max="6148" width="30.85546875" customWidth="1"/>
    <col min="6149" max="6157" width="10.7109375" customWidth="1"/>
    <col min="6158" max="6158" width="11.85546875" customWidth="1"/>
    <col min="6404" max="6404" width="30.85546875" customWidth="1"/>
    <col min="6405" max="6413" width="10.7109375" customWidth="1"/>
    <col min="6414" max="6414" width="11.85546875" customWidth="1"/>
    <col min="6660" max="6660" width="30.85546875" customWidth="1"/>
    <col min="6661" max="6669" width="10.7109375" customWidth="1"/>
    <col min="6670" max="6670" width="11.85546875" customWidth="1"/>
    <col min="6916" max="6916" width="30.85546875" customWidth="1"/>
    <col min="6917" max="6925" width="10.7109375" customWidth="1"/>
    <col min="6926" max="6926" width="11.85546875" customWidth="1"/>
    <col min="7172" max="7172" width="30.85546875" customWidth="1"/>
    <col min="7173" max="7181" width="10.7109375" customWidth="1"/>
    <col min="7182" max="7182" width="11.85546875" customWidth="1"/>
    <col min="7428" max="7428" width="30.85546875" customWidth="1"/>
    <col min="7429" max="7437" width="10.7109375" customWidth="1"/>
    <col min="7438" max="7438" width="11.85546875" customWidth="1"/>
    <col min="7684" max="7684" width="30.85546875" customWidth="1"/>
    <col min="7685" max="7693" width="10.7109375" customWidth="1"/>
    <col min="7694" max="7694" width="11.85546875" customWidth="1"/>
    <col min="7940" max="7940" width="30.85546875" customWidth="1"/>
    <col min="7941" max="7949" width="10.7109375" customWidth="1"/>
    <col min="7950" max="7950" width="11.85546875" customWidth="1"/>
    <col min="8196" max="8196" width="30.85546875" customWidth="1"/>
    <col min="8197" max="8205" width="10.7109375" customWidth="1"/>
    <col min="8206" max="8206" width="11.85546875" customWidth="1"/>
    <col min="8452" max="8452" width="30.85546875" customWidth="1"/>
    <col min="8453" max="8461" width="10.7109375" customWidth="1"/>
    <col min="8462" max="8462" width="11.85546875" customWidth="1"/>
    <col min="8708" max="8708" width="30.85546875" customWidth="1"/>
    <col min="8709" max="8717" width="10.7109375" customWidth="1"/>
    <col min="8718" max="8718" width="11.85546875" customWidth="1"/>
    <col min="8964" max="8964" width="30.85546875" customWidth="1"/>
    <col min="8965" max="8973" width="10.7109375" customWidth="1"/>
    <col min="8974" max="8974" width="11.85546875" customWidth="1"/>
    <col min="9220" max="9220" width="30.85546875" customWidth="1"/>
    <col min="9221" max="9229" width="10.7109375" customWidth="1"/>
    <col min="9230" max="9230" width="11.85546875" customWidth="1"/>
    <col min="9476" max="9476" width="30.85546875" customWidth="1"/>
    <col min="9477" max="9485" width="10.7109375" customWidth="1"/>
    <col min="9486" max="9486" width="11.85546875" customWidth="1"/>
    <col min="9732" max="9732" width="30.85546875" customWidth="1"/>
    <col min="9733" max="9741" width="10.7109375" customWidth="1"/>
    <col min="9742" max="9742" width="11.85546875" customWidth="1"/>
    <col min="9988" max="9988" width="30.85546875" customWidth="1"/>
    <col min="9989" max="9997" width="10.7109375" customWidth="1"/>
    <col min="9998" max="9998" width="11.85546875" customWidth="1"/>
    <col min="10244" max="10244" width="30.85546875" customWidth="1"/>
    <col min="10245" max="10253" width="10.7109375" customWidth="1"/>
    <col min="10254" max="10254" width="11.85546875" customWidth="1"/>
    <col min="10500" max="10500" width="30.85546875" customWidth="1"/>
    <col min="10501" max="10509" width="10.7109375" customWidth="1"/>
    <col min="10510" max="10510" width="11.85546875" customWidth="1"/>
    <col min="10756" max="10756" width="30.85546875" customWidth="1"/>
    <col min="10757" max="10765" width="10.7109375" customWidth="1"/>
    <col min="10766" max="10766" width="11.85546875" customWidth="1"/>
    <col min="11012" max="11012" width="30.85546875" customWidth="1"/>
    <col min="11013" max="11021" width="10.7109375" customWidth="1"/>
    <col min="11022" max="11022" width="11.85546875" customWidth="1"/>
    <col min="11268" max="11268" width="30.85546875" customWidth="1"/>
    <col min="11269" max="11277" width="10.7109375" customWidth="1"/>
    <col min="11278" max="11278" width="11.85546875" customWidth="1"/>
    <col min="11524" max="11524" width="30.85546875" customWidth="1"/>
    <col min="11525" max="11533" width="10.7109375" customWidth="1"/>
    <col min="11534" max="11534" width="11.85546875" customWidth="1"/>
    <col min="11780" max="11780" width="30.85546875" customWidth="1"/>
    <col min="11781" max="11789" width="10.7109375" customWidth="1"/>
    <col min="11790" max="11790" width="11.85546875" customWidth="1"/>
    <col min="12036" max="12036" width="30.85546875" customWidth="1"/>
    <col min="12037" max="12045" width="10.7109375" customWidth="1"/>
    <col min="12046" max="12046" width="11.85546875" customWidth="1"/>
    <col min="12292" max="12292" width="30.85546875" customWidth="1"/>
    <col min="12293" max="12301" width="10.7109375" customWidth="1"/>
    <col min="12302" max="12302" width="11.85546875" customWidth="1"/>
    <col min="12548" max="12548" width="30.85546875" customWidth="1"/>
    <col min="12549" max="12557" width="10.7109375" customWidth="1"/>
    <col min="12558" max="12558" width="11.85546875" customWidth="1"/>
    <col min="12804" max="12804" width="30.85546875" customWidth="1"/>
    <col min="12805" max="12813" width="10.7109375" customWidth="1"/>
    <col min="12814" max="12814" width="11.85546875" customWidth="1"/>
    <col min="13060" max="13060" width="30.85546875" customWidth="1"/>
    <col min="13061" max="13069" width="10.7109375" customWidth="1"/>
    <col min="13070" max="13070" width="11.85546875" customWidth="1"/>
    <col min="13316" max="13316" width="30.85546875" customWidth="1"/>
    <col min="13317" max="13325" width="10.7109375" customWidth="1"/>
    <col min="13326" max="13326" width="11.85546875" customWidth="1"/>
    <col min="13572" max="13572" width="30.85546875" customWidth="1"/>
    <col min="13573" max="13581" width="10.7109375" customWidth="1"/>
    <col min="13582" max="13582" width="11.85546875" customWidth="1"/>
    <col min="13828" max="13828" width="30.85546875" customWidth="1"/>
    <col min="13829" max="13837" width="10.7109375" customWidth="1"/>
    <col min="13838" max="13838" width="11.85546875" customWidth="1"/>
    <col min="14084" max="14084" width="30.85546875" customWidth="1"/>
    <col min="14085" max="14093" width="10.7109375" customWidth="1"/>
    <col min="14094" max="14094" width="11.85546875" customWidth="1"/>
    <col min="14340" max="14340" width="30.85546875" customWidth="1"/>
    <col min="14341" max="14349" width="10.7109375" customWidth="1"/>
    <col min="14350" max="14350" width="11.85546875" customWidth="1"/>
    <col min="14596" max="14596" width="30.85546875" customWidth="1"/>
    <col min="14597" max="14605" width="10.7109375" customWidth="1"/>
    <col min="14606" max="14606" width="11.85546875" customWidth="1"/>
    <col min="14852" max="14852" width="30.85546875" customWidth="1"/>
    <col min="14853" max="14861" width="10.7109375" customWidth="1"/>
    <col min="14862" max="14862" width="11.85546875" customWidth="1"/>
    <col min="15108" max="15108" width="30.85546875" customWidth="1"/>
    <col min="15109" max="15117" width="10.7109375" customWidth="1"/>
    <col min="15118" max="15118" width="11.85546875" customWidth="1"/>
    <col min="15364" max="15364" width="30.85546875" customWidth="1"/>
    <col min="15365" max="15373" width="10.7109375" customWidth="1"/>
    <col min="15374" max="15374" width="11.85546875" customWidth="1"/>
    <col min="15620" max="15620" width="30.85546875" customWidth="1"/>
    <col min="15621" max="15629" width="10.7109375" customWidth="1"/>
    <col min="15630" max="15630" width="11.85546875" customWidth="1"/>
    <col min="15876" max="15876" width="30.85546875" customWidth="1"/>
    <col min="15877" max="15885" width="10.7109375" customWidth="1"/>
    <col min="15886" max="15886" width="11.85546875" customWidth="1"/>
    <col min="16132" max="16132" width="30.85546875" customWidth="1"/>
    <col min="16133" max="16141" width="10.7109375" customWidth="1"/>
    <col min="16142" max="16142" width="11.85546875" customWidth="1"/>
  </cols>
  <sheetData>
    <row r="1" spans="1:27" ht="29.25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27" ht="29.25" customHeight="1">
      <c r="A2" s="1482" t="s">
        <v>44</v>
      </c>
      <c r="B2" s="1482"/>
      <c r="C2" s="1482"/>
      <c r="D2" s="1482"/>
      <c r="E2" s="1482"/>
      <c r="F2" s="1482"/>
      <c r="G2" s="1482"/>
      <c r="H2" s="1482"/>
      <c r="I2" s="1482"/>
      <c r="J2" s="1482"/>
      <c r="K2" s="1482"/>
      <c r="L2" s="1482"/>
      <c r="M2" s="1482"/>
    </row>
    <row r="3" spans="1:27" ht="17.25" customHeight="1">
      <c r="A3" s="1482" t="s">
        <v>1</v>
      </c>
      <c r="B3" s="1482"/>
      <c r="C3" s="1482"/>
      <c r="D3" s="1482"/>
      <c r="E3" s="1482"/>
      <c r="F3" s="1482"/>
      <c r="G3" s="1482"/>
      <c r="H3" s="1482"/>
      <c r="I3" s="1482"/>
      <c r="J3" s="1482"/>
      <c r="K3" s="1482"/>
      <c r="L3" s="1482"/>
      <c r="M3" s="1482"/>
    </row>
    <row r="4" spans="1:27" ht="17.25" customHeight="1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spans="1:27" s="62" customFormat="1" ht="29.25" customHeight="1">
      <c r="A5" s="93" t="s">
        <v>2</v>
      </c>
      <c r="B5" s="1490" t="s">
        <v>24</v>
      </c>
      <c r="C5" s="1491"/>
      <c r="D5" s="1491"/>
      <c r="E5" s="1492"/>
      <c r="F5" s="1490" t="s">
        <v>25</v>
      </c>
      <c r="G5" s="1491"/>
      <c r="H5" s="1491"/>
      <c r="I5" s="1492"/>
      <c r="J5" s="1490" t="s">
        <v>45</v>
      </c>
      <c r="K5" s="1491"/>
      <c r="L5" s="1491"/>
      <c r="M5" s="1492"/>
      <c r="N5" s="1488" t="s">
        <v>23</v>
      </c>
    </row>
    <row r="6" spans="1:27" s="62" customFormat="1" ht="29.25" customHeight="1">
      <c r="A6" s="589" t="s">
        <v>39</v>
      </c>
      <c r="B6" s="1130" t="s">
        <v>40</v>
      </c>
      <c r="C6" s="1131" t="s">
        <v>41</v>
      </c>
      <c r="D6" s="1131" t="s">
        <v>42</v>
      </c>
      <c r="E6" s="1125" t="s">
        <v>22</v>
      </c>
      <c r="F6" s="1131" t="s">
        <v>40</v>
      </c>
      <c r="G6" s="1131" t="s">
        <v>41</v>
      </c>
      <c r="H6" s="1131" t="s">
        <v>42</v>
      </c>
      <c r="I6" s="1129" t="s">
        <v>22</v>
      </c>
      <c r="J6" s="1131" t="s">
        <v>40</v>
      </c>
      <c r="K6" s="1131" t="s">
        <v>41</v>
      </c>
      <c r="L6" s="1131" t="s">
        <v>42</v>
      </c>
      <c r="M6" s="1125" t="s">
        <v>22</v>
      </c>
      <c r="N6" s="1494"/>
    </row>
    <row r="7" spans="1:27" s="890" customFormat="1" ht="29.25" customHeight="1">
      <c r="A7" s="1029" t="s">
        <v>11</v>
      </c>
      <c r="B7" s="1132">
        <v>102</v>
      </c>
      <c r="C7" s="1133">
        <v>134</v>
      </c>
      <c r="D7" s="1259">
        <v>96</v>
      </c>
      <c r="E7" s="896">
        <f t="shared" ref="E7:E13" si="0">SUM(B7:D7)</f>
        <v>332</v>
      </c>
      <c r="F7" s="1132">
        <v>116</v>
      </c>
      <c r="G7" s="1133">
        <v>129</v>
      </c>
      <c r="H7" s="209">
        <v>239</v>
      </c>
      <c r="I7" s="1280">
        <f t="shared" ref="I7:I13" si="1">SUM(F7:H7)</f>
        <v>484</v>
      </c>
      <c r="J7" s="1139">
        <f t="shared" ref="J7:L8" si="2">+B7+F7</f>
        <v>218</v>
      </c>
      <c r="K7" s="1133">
        <f t="shared" si="2"/>
        <v>263</v>
      </c>
      <c r="L7" s="1259">
        <f t="shared" si="2"/>
        <v>335</v>
      </c>
      <c r="M7" s="896">
        <f t="shared" ref="M7:M13" si="3">SUM(J7:L7)</f>
        <v>816</v>
      </c>
      <c r="N7" s="896">
        <v>21</v>
      </c>
    </row>
    <row r="8" spans="1:27" s="890" customFormat="1" ht="29.25" customHeight="1">
      <c r="A8" s="95" t="s">
        <v>12</v>
      </c>
      <c r="B8" s="1134">
        <v>582</v>
      </c>
      <c r="C8" s="1135">
        <v>703</v>
      </c>
      <c r="D8" s="900">
        <v>524</v>
      </c>
      <c r="E8" s="899">
        <f t="shared" si="0"/>
        <v>1809</v>
      </c>
      <c r="F8" s="1136">
        <v>581</v>
      </c>
      <c r="G8" s="1135">
        <v>746</v>
      </c>
      <c r="H8" s="1135">
        <v>1441</v>
      </c>
      <c r="I8" s="1140">
        <f t="shared" si="1"/>
        <v>2768</v>
      </c>
      <c r="J8" s="1141">
        <f t="shared" si="2"/>
        <v>1163</v>
      </c>
      <c r="K8" s="1133">
        <f t="shared" si="2"/>
        <v>1449</v>
      </c>
      <c r="L8" s="1259">
        <f t="shared" si="2"/>
        <v>1965</v>
      </c>
      <c r="M8" s="899">
        <f t="shared" si="3"/>
        <v>4577</v>
      </c>
      <c r="N8" s="899">
        <v>130</v>
      </c>
      <c r="O8" s="1262" t="s">
        <v>1434</v>
      </c>
    </row>
    <row r="9" spans="1:27" s="890" customFormat="1" ht="25.5" customHeight="1">
      <c r="A9" s="95" t="s">
        <v>13</v>
      </c>
      <c r="B9" s="1134">
        <v>93</v>
      </c>
      <c r="C9" s="1135">
        <v>187</v>
      </c>
      <c r="D9" s="900">
        <v>450</v>
      </c>
      <c r="E9" s="899">
        <f t="shared" si="0"/>
        <v>730</v>
      </c>
      <c r="F9" s="1136">
        <v>125</v>
      </c>
      <c r="G9" s="1135">
        <v>334</v>
      </c>
      <c r="H9" s="1135">
        <v>600</v>
      </c>
      <c r="I9" s="1142">
        <f t="shared" si="1"/>
        <v>1059</v>
      </c>
      <c r="J9" s="1141">
        <f t="shared" ref="J9:L10" si="4">+B9+F9</f>
        <v>218</v>
      </c>
      <c r="K9" s="1133">
        <f t="shared" si="4"/>
        <v>521</v>
      </c>
      <c r="L9" s="1259">
        <f t="shared" si="4"/>
        <v>1050</v>
      </c>
      <c r="M9" s="899">
        <f t="shared" si="3"/>
        <v>1789</v>
      </c>
      <c r="N9" s="899">
        <v>40</v>
      </c>
      <c r="Q9" s="1224"/>
      <c r="R9" s="1281"/>
      <c r="S9" s="1281"/>
      <c r="T9" s="1281"/>
      <c r="U9" s="1281"/>
      <c r="V9" s="1281"/>
      <c r="W9" s="1281"/>
      <c r="X9" s="1281"/>
      <c r="Y9" s="1281"/>
      <c r="Z9" s="1281"/>
      <c r="AA9" s="1224"/>
    </row>
    <row r="10" spans="1:27" s="890" customFormat="1" ht="28.5" customHeight="1">
      <c r="A10" s="95" t="s">
        <v>14</v>
      </c>
      <c r="B10" s="1134">
        <v>325</v>
      </c>
      <c r="C10" s="1135">
        <v>239</v>
      </c>
      <c r="D10" s="900">
        <v>128</v>
      </c>
      <c r="E10" s="899">
        <f t="shared" si="0"/>
        <v>692</v>
      </c>
      <c r="F10" s="1136">
        <v>650</v>
      </c>
      <c r="G10" s="1135">
        <v>783</v>
      </c>
      <c r="H10" s="1135">
        <v>437</v>
      </c>
      <c r="I10" s="1142">
        <f t="shared" si="1"/>
        <v>1870</v>
      </c>
      <c r="J10" s="1141">
        <f>+B10+F10</f>
        <v>975</v>
      </c>
      <c r="K10" s="1141">
        <f t="shared" si="4"/>
        <v>1022</v>
      </c>
      <c r="L10" s="1141">
        <f t="shared" si="4"/>
        <v>565</v>
      </c>
      <c r="M10" s="899">
        <f t="shared" si="3"/>
        <v>2562</v>
      </c>
      <c r="N10" s="899">
        <v>99</v>
      </c>
    </row>
    <row r="11" spans="1:27" s="890" customFormat="1" ht="28.5" customHeight="1">
      <c r="A11" s="80" t="s">
        <v>15</v>
      </c>
      <c r="B11" s="1136">
        <v>567</v>
      </c>
      <c r="C11" s="1135">
        <v>400</v>
      </c>
      <c r="D11" s="900">
        <v>446</v>
      </c>
      <c r="E11" s="899">
        <f t="shared" si="0"/>
        <v>1413</v>
      </c>
      <c r="F11" s="1136">
        <v>687</v>
      </c>
      <c r="G11" s="1135">
        <v>597</v>
      </c>
      <c r="H11" s="1135">
        <v>1172</v>
      </c>
      <c r="I11" s="1142">
        <f t="shared" si="1"/>
        <v>2456</v>
      </c>
      <c r="J11" s="1141">
        <f>+B11+F11</f>
        <v>1254</v>
      </c>
      <c r="K11" s="1133">
        <f t="shared" ref="K11:L13" si="5">+C11+G11</f>
        <v>997</v>
      </c>
      <c r="L11" s="1259">
        <f t="shared" si="5"/>
        <v>1618</v>
      </c>
      <c r="M11" s="899">
        <f t="shared" si="3"/>
        <v>3869</v>
      </c>
      <c r="N11" s="899">
        <v>66</v>
      </c>
      <c r="O11" s="1262" t="s">
        <v>1421</v>
      </c>
    </row>
    <row r="12" spans="1:27" s="890" customFormat="1" ht="24" customHeight="1">
      <c r="A12" s="80" t="s">
        <v>16</v>
      </c>
      <c r="B12" s="1136">
        <v>373</v>
      </c>
      <c r="C12" s="1135">
        <v>357</v>
      </c>
      <c r="D12" s="900">
        <v>177</v>
      </c>
      <c r="E12" s="899">
        <f t="shared" si="0"/>
        <v>907</v>
      </c>
      <c r="F12" s="1136">
        <v>480</v>
      </c>
      <c r="G12" s="1135">
        <v>456</v>
      </c>
      <c r="H12" s="1135">
        <v>511</v>
      </c>
      <c r="I12" s="1142">
        <f t="shared" si="1"/>
        <v>1447</v>
      </c>
      <c r="J12" s="1141">
        <f>+B12+F12</f>
        <v>853</v>
      </c>
      <c r="K12" s="1133">
        <f t="shared" si="5"/>
        <v>813</v>
      </c>
      <c r="L12" s="1259">
        <f t="shared" si="5"/>
        <v>688</v>
      </c>
      <c r="M12" s="899">
        <f t="shared" si="3"/>
        <v>2354</v>
      </c>
      <c r="N12" s="899">
        <v>72</v>
      </c>
      <c r="O12" s="1262"/>
    </row>
    <row r="13" spans="1:27" s="63" customFormat="1" ht="27" customHeight="1">
      <c r="A13" s="1040" t="s">
        <v>17</v>
      </c>
      <c r="B13" s="1154">
        <v>73</v>
      </c>
      <c r="C13" s="1155">
        <v>63</v>
      </c>
      <c r="D13" s="1259">
        <v>37</v>
      </c>
      <c r="E13" s="896">
        <f t="shared" si="0"/>
        <v>173</v>
      </c>
      <c r="F13" s="1154">
        <v>73</v>
      </c>
      <c r="G13" s="1155">
        <v>150</v>
      </c>
      <c r="H13" s="1155">
        <v>340</v>
      </c>
      <c r="I13" s="1282">
        <f t="shared" si="1"/>
        <v>563</v>
      </c>
      <c r="J13" s="1141">
        <f>+B13+F13</f>
        <v>146</v>
      </c>
      <c r="K13" s="1155">
        <f t="shared" si="5"/>
        <v>213</v>
      </c>
      <c r="L13" s="1259">
        <f t="shared" si="5"/>
        <v>377</v>
      </c>
      <c r="M13" s="899">
        <f t="shared" si="3"/>
        <v>736</v>
      </c>
      <c r="N13" s="899">
        <v>15</v>
      </c>
      <c r="O13" s="890"/>
      <c r="P13" s="890"/>
      <c r="Q13" s="890"/>
    </row>
    <row r="14" spans="1:27" ht="29.25" customHeight="1">
      <c r="A14" s="1137" t="s">
        <v>18</v>
      </c>
      <c r="B14" s="1138">
        <f>SUM(B7:B13)</f>
        <v>2115</v>
      </c>
      <c r="C14" s="1138">
        <f t="shared" ref="C14:M14" si="6">SUM(C7:C13)</f>
        <v>2083</v>
      </c>
      <c r="D14" s="1138">
        <f t="shared" si="6"/>
        <v>1858</v>
      </c>
      <c r="E14" s="1138">
        <f t="shared" si="6"/>
        <v>6056</v>
      </c>
      <c r="F14" s="1138">
        <f t="shared" si="6"/>
        <v>2712</v>
      </c>
      <c r="G14" s="1138">
        <f t="shared" si="6"/>
        <v>3195</v>
      </c>
      <c r="H14" s="1138">
        <f t="shared" si="6"/>
        <v>4740</v>
      </c>
      <c r="I14" s="1138">
        <f t="shared" si="6"/>
        <v>10647</v>
      </c>
      <c r="J14" s="1138">
        <f t="shared" si="6"/>
        <v>4827</v>
      </c>
      <c r="K14" s="1138">
        <f t="shared" si="6"/>
        <v>5278</v>
      </c>
      <c r="L14" s="1138">
        <f t="shared" si="6"/>
        <v>6598</v>
      </c>
      <c r="M14" s="1138">
        <f t="shared" si="6"/>
        <v>16703</v>
      </c>
      <c r="N14" s="901">
        <f>SUM(N7:N13)</f>
        <v>443</v>
      </c>
      <c r="O14" s="1"/>
      <c r="P14" s="1"/>
    </row>
  </sheetData>
  <mergeCells count="6">
    <mergeCell ref="N5:N6"/>
    <mergeCell ref="A2:M2"/>
    <mergeCell ref="A3:M3"/>
    <mergeCell ref="B5:E5"/>
    <mergeCell ref="F5:I5"/>
    <mergeCell ref="J5:M5"/>
  </mergeCells>
  <pageMargins left="0.70866141732283505" right="0.70866141732283505" top="0.74803149606299202" bottom="0.74803149606299202" header="0.31496062992126" footer="0.31496062992126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/>
  </sheetPr>
  <dimension ref="B1:G37"/>
  <sheetViews>
    <sheetView zoomScaleNormal="100" workbookViewId="0">
      <selection activeCell="H26" sqref="H26"/>
    </sheetView>
  </sheetViews>
  <sheetFormatPr defaultColWidth="9.140625" defaultRowHeight="15.75"/>
  <cols>
    <col min="1" max="1" width="9.140625" style="844"/>
    <col min="2" max="2" width="21.140625" style="844" customWidth="1"/>
    <col min="3" max="3" width="17.28515625" style="844" customWidth="1"/>
    <col min="4" max="4" width="15.5703125" style="844" customWidth="1"/>
    <col min="5" max="5" width="13.140625" style="844" customWidth="1"/>
    <col min="6" max="6" width="17.28515625" style="844" customWidth="1"/>
    <col min="7" max="7" width="18.42578125" style="844" customWidth="1"/>
    <col min="8" max="257" width="9.140625" style="844"/>
    <col min="258" max="258" width="21.140625" style="844" customWidth="1"/>
    <col min="259" max="259" width="17.28515625" style="844" customWidth="1"/>
    <col min="260" max="260" width="15.5703125" style="844" customWidth="1"/>
    <col min="261" max="261" width="13.140625" style="844" customWidth="1"/>
    <col min="262" max="262" width="19" style="844" customWidth="1"/>
    <col min="263" max="263" width="21" style="844" customWidth="1"/>
    <col min="264" max="513" width="9.140625" style="844"/>
    <col min="514" max="514" width="21.140625" style="844" customWidth="1"/>
    <col min="515" max="515" width="17.28515625" style="844" customWidth="1"/>
    <col min="516" max="516" width="15.5703125" style="844" customWidth="1"/>
    <col min="517" max="517" width="13.140625" style="844" customWidth="1"/>
    <col min="518" max="518" width="19" style="844" customWidth="1"/>
    <col min="519" max="519" width="21" style="844" customWidth="1"/>
    <col min="520" max="769" width="9.140625" style="844"/>
    <col min="770" max="770" width="21.140625" style="844" customWidth="1"/>
    <col min="771" max="771" width="17.28515625" style="844" customWidth="1"/>
    <col min="772" max="772" width="15.5703125" style="844" customWidth="1"/>
    <col min="773" max="773" width="13.140625" style="844" customWidth="1"/>
    <col min="774" max="774" width="19" style="844" customWidth="1"/>
    <col min="775" max="775" width="21" style="844" customWidth="1"/>
    <col min="776" max="1025" width="9.140625" style="844"/>
    <col min="1026" max="1026" width="21.140625" style="844" customWidth="1"/>
    <col min="1027" max="1027" width="17.28515625" style="844" customWidth="1"/>
    <col min="1028" max="1028" width="15.5703125" style="844" customWidth="1"/>
    <col min="1029" max="1029" width="13.140625" style="844" customWidth="1"/>
    <col min="1030" max="1030" width="19" style="844" customWidth="1"/>
    <col min="1031" max="1031" width="21" style="844" customWidth="1"/>
    <col min="1032" max="1281" width="9.140625" style="844"/>
    <col min="1282" max="1282" width="21.140625" style="844" customWidth="1"/>
    <col min="1283" max="1283" width="17.28515625" style="844" customWidth="1"/>
    <col min="1284" max="1284" width="15.5703125" style="844" customWidth="1"/>
    <col min="1285" max="1285" width="13.140625" style="844" customWidth="1"/>
    <col min="1286" max="1286" width="19" style="844" customWidth="1"/>
    <col min="1287" max="1287" width="21" style="844" customWidth="1"/>
    <col min="1288" max="1537" width="9.140625" style="844"/>
    <col min="1538" max="1538" width="21.140625" style="844" customWidth="1"/>
    <col min="1539" max="1539" width="17.28515625" style="844" customWidth="1"/>
    <col min="1540" max="1540" width="15.5703125" style="844" customWidth="1"/>
    <col min="1541" max="1541" width="13.140625" style="844" customWidth="1"/>
    <col min="1542" max="1542" width="19" style="844" customWidth="1"/>
    <col min="1543" max="1543" width="21" style="844" customWidth="1"/>
    <col min="1544" max="1793" width="9.140625" style="844"/>
    <col min="1794" max="1794" width="21.140625" style="844" customWidth="1"/>
    <col min="1795" max="1795" width="17.28515625" style="844" customWidth="1"/>
    <col min="1796" max="1796" width="15.5703125" style="844" customWidth="1"/>
    <col min="1797" max="1797" width="13.140625" style="844" customWidth="1"/>
    <col min="1798" max="1798" width="19" style="844" customWidth="1"/>
    <col min="1799" max="1799" width="21" style="844" customWidth="1"/>
    <col min="1800" max="2049" width="9.140625" style="844"/>
    <col min="2050" max="2050" width="21.140625" style="844" customWidth="1"/>
    <col min="2051" max="2051" width="17.28515625" style="844" customWidth="1"/>
    <col min="2052" max="2052" width="15.5703125" style="844" customWidth="1"/>
    <col min="2053" max="2053" width="13.140625" style="844" customWidth="1"/>
    <col min="2054" max="2054" width="19" style="844" customWidth="1"/>
    <col min="2055" max="2055" width="21" style="844" customWidth="1"/>
    <col min="2056" max="2305" width="9.140625" style="844"/>
    <col min="2306" max="2306" width="21.140625" style="844" customWidth="1"/>
    <col min="2307" max="2307" width="17.28515625" style="844" customWidth="1"/>
    <col min="2308" max="2308" width="15.5703125" style="844" customWidth="1"/>
    <col min="2309" max="2309" width="13.140625" style="844" customWidth="1"/>
    <col min="2310" max="2310" width="19" style="844" customWidth="1"/>
    <col min="2311" max="2311" width="21" style="844" customWidth="1"/>
    <col min="2312" max="2561" width="9.140625" style="844"/>
    <col min="2562" max="2562" width="21.140625" style="844" customWidth="1"/>
    <col min="2563" max="2563" width="17.28515625" style="844" customWidth="1"/>
    <col min="2564" max="2564" width="15.5703125" style="844" customWidth="1"/>
    <col min="2565" max="2565" width="13.140625" style="844" customWidth="1"/>
    <col min="2566" max="2566" width="19" style="844" customWidth="1"/>
    <col min="2567" max="2567" width="21" style="844" customWidth="1"/>
    <col min="2568" max="2817" width="9.140625" style="844"/>
    <col min="2818" max="2818" width="21.140625" style="844" customWidth="1"/>
    <col min="2819" max="2819" width="17.28515625" style="844" customWidth="1"/>
    <col min="2820" max="2820" width="15.5703125" style="844" customWidth="1"/>
    <col min="2821" max="2821" width="13.140625" style="844" customWidth="1"/>
    <col min="2822" max="2822" width="19" style="844" customWidth="1"/>
    <col min="2823" max="2823" width="21" style="844" customWidth="1"/>
    <col min="2824" max="3073" width="9.140625" style="844"/>
    <col min="3074" max="3074" width="21.140625" style="844" customWidth="1"/>
    <col min="3075" max="3075" width="17.28515625" style="844" customWidth="1"/>
    <col min="3076" max="3076" width="15.5703125" style="844" customWidth="1"/>
    <col min="3077" max="3077" width="13.140625" style="844" customWidth="1"/>
    <col min="3078" max="3078" width="19" style="844" customWidth="1"/>
    <col min="3079" max="3079" width="21" style="844" customWidth="1"/>
    <col min="3080" max="3329" width="9.140625" style="844"/>
    <col min="3330" max="3330" width="21.140625" style="844" customWidth="1"/>
    <col min="3331" max="3331" width="17.28515625" style="844" customWidth="1"/>
    <col min="3332" max="3332" width="15.5703125" style="844" customWidth="1"/>
    <col min="3333" max="3333" width="13.140625" style="844" customWidth="1"/>
    <col min="3334" max="3334" width="19" style="844" customWidth="1"/>
    <col min="3335" max="3335" width="21" style="844" customWidth="1"/>
    <col min="3336" max="3585" width="9.140625" style="844"/>
    <col min="3586" max="3586" width="21.140625" style="844" customWidth="1"/>
    <col min="3587" max="3587" width="17.28515625" style="844" customWidth="1"/>
    <col min="3588" max="3588" width="15.5703125" style="844" customWidth="1"/>
    <col min="3589" max="3589" width="13.140625" style="844" customWidth="1"/>
    <col min="3590" max="3590" width="19" style="844" customWidth="1"/>
    <col min="3591" max="3591" width="21" style="844" customWidth="1"/>
    <col min="3592" max="3841" width="9.140625" style="844"/>
    <col min="3842" max="3842" width="21.140625" style="844" customWidth="1"/>
    <col min="3843" max="3843" width="17.28515625" style="844" customWidth="1"/>
    <col min="3844" max="3844" width="15.5703125" style="844" customWidth="1"/>
    <col min="3845" max="3845" width="13.140625" style="844" customWidth="1"/>
    <col min="3846" max="3846" width="19" style="844" customWidth="1"/>
    <col min="3847" max="3847" width="21" style="844" customWidth="1"/>
    <col min="3848" max="4097" width="9.140625" style="844"/>
    <col min="4098" max="4098" width="21.140625" style="844" customWidth="1"/>
    <col min="4099" max="4099" width="17.28515625" style="844" customWidth="1"/>
    <col min="4100" max="4100" width="15.5703125" style="844" customWidth="1"/>
    <col min="4101" max="4101" width="13.140625" style="844" customWidth="1"/>
    <col min="4102" max="4102" width="19" style="844" customWidth="1"/>
    <col min="4103" max="4103" width="21" style="844" customWidth="1"/>
    <col min="4104" max="4353" width="9.140625" style="844"/>
    <col min="4354" max="4354" width="21.140625" style="844" customWidth="1"/>
    <col min="4355" max="4355" width="17.28515625" style="844" customWidth="1"/>
    <col min="4356" max="4356" width="15.5703125" style="844" customWidth="1"/>
    <col min="4357" max="4357" width="13.140625" style="844" customWidth="1"/>
    <col min="4358" max="4358" width="19" style="844" customWidth="1"/>
    <col min="4359" max="4359" width="21" style="844" customWidth="1"/>
    <col min="4360" max="4609" width="9.140625" style="844"/>
    <col min="4610" max="4610" width="21.140625" style="844" customWidth="1"/>
    <col min="4611" max="4611" width="17.28515625" style="844" customWidth="1"/>
    <col min="4612" max="4612" width="15.5703125" style="844" customWidth="1"/>
    <col min="4613" max="4613" width="13.140625" style="844" customWidth="1"/>
    <col min="4614" max="4614" width="19" style="844" customWidth="1"/>
    <col min="4615" max="4615" width="21" style="844" customWidth="1"/>
    <col min="4616" max="4865" width="9.140625" style="844"/>
    <col min="4866" max="4866" width="21.140625" style="844" customWidth="1"/>
    <col min="4867" max="4867" width="17.28515625" style="844" customWidth="1"/>
    <col min="4868" max="4868" width="15.5703125" style="844" customWidth="1"/>
    <col min="4869" max="4869" width="13.140625" style="844" customWidth="1"/>
    <col min="4870" max="4870" width="19" style="844" customWidth="1"/>
    <col min="4871" max="4871" width="21" style="844" customWidth="1"/>
    <col min="4872" max="5121" width="9.140625" style="844"/>
    <col min="5122" max="5122" width="21.140625" style="844" customWidth="1"/>
    <col min="5123" max="5123" width="17.28515625" style="844" customWidth="1"/>
    <col min="5124" max="5124" width="15.5703125" style="844" customWidth="1"/>
    <col min="5125" max="5125" width="13.140625" style="844" customWidth="1"/>
    <col min="5126" max="5126" width="19" style="844" customWidth="1"/>
    <col min="5127" max="5127" width="21" style="844" customWidth="1"/>
    <col min="5128" max="5377" width="9.140625" style="844"/>
    <col min="5378" max="5378" width="21.140625" style="844" customWidth="1"/>
    <col min="5379" max="5379" width="17.28515625" style="844" customWidth="1"/>
    <col min="5380" max="5380" width="15.5703125" style="844" customWidth="1"/>
    <col min="5381" max="5381" width="13.140625" style="844" customWidth="1"/>
    <col min="5382" max="5382" width="19" style="844" customWidth="1"/>
    <col min="5383" max="5383" width="21" style="844" customWidth="1"/>
    <col min="5384" max="5633" width="9.140625" style="844"/>
    <col min="5634" max="5634" width="21.140625" style="844" customWidth="1"/>
    <col min="5635" max="5635" width="17.28515625" style="844" customWidth="1"/>
    <col min="5636" max="5636" width="15.5703125" style="844" customWidth="1"/>
    <col min="5637" max="5637" width="13.140625" style="844" customWidth="1"/>
    <col min="5638" max="5638" width="19" style="844" customWidth="1"/>
    <col min="5639" max="5639" width="21" style="844" customWidth="1"/>
    <col min="5640" max="5889" width="9.140625" style="844"/>
    <col min="5890" max="5890" width="21.140625" style="844" customWidth="1"/>
    <col min="5891" max="5891" width="17.28515625" style="844" customWidth="1"/>
    <col min="5892" max="5892" width="15.5703125" style="844" customWidth="1"/>
    <col min="5893" max="5893" width="13.140625" style="844" customWidth="1"/>
    <col min="5894" max="5894" width="19" style="844" customWidth="1"/>
    <col min="5895" max="5895" width="21" style="844" customWidth="1"/>
    <col min="5896" max="6145" width="9.140625" style="844"/>
    <col min="6146" max="6146" width="21.140625" style="844" customWidth="1"/>
    <col min="6147" max="6147" width="17.28515625" style="844" customWidth="1"/>
    <col min="6148" max="6148" width="15.5703125" style="844" customWidth="1"/>
    <col min="6149" max="6149" width="13.140625" style="844" customWidth="1"/>
    <col min="6150" max="6150" width="19" style="844" customWidth="1"/>
    <col min="6151" max="6151" width="21" style="844" customWidth="1"/>
    <col min="6152" max="6401" width="9.140625" style="844"/>
    <col min="6402" max="6402" width="21.140625" style="844" customWidth="1"/>
    <col min="6403" max="6403" width="17.28515625" style="844" customWidth="1"/>
    <col min="6404" max="6404" width="15.5703125" style="844" customWidth="1"/>
    <col min="6405" max="6405" width="13.140625" style="844" customWidth="1"/>
    <col min="6406" max="6406" width="19" style="844" customWidth="1"/>
    <col min="6407" max="6407" width="21" style="844" customWidth="1"/>
    <col min="6408" max="6657" width="9.140625" style="844"/>
    <col min="6658" max="6658" width="21.140625" style="844" customWidth="1"/>
    <col min="6659" max="6659" width="17.28515625" style="844" customWidth="1"/>
    <col min="6660" max="6660" width="15.5703125" style="844" customWidth="1"/>
    <col min="6661" max="6661" width="13.140625" style="844" customWidth="1"/>
    <col min="6662" max="6662" width="19" style="844" customWidth="1"/>
    <col min="6663" max="6663" width="21" style="844" customWidth="1"/>
    <col min="6664" max="6913" width="9.140625" style="844"/>
    <col min="6914" max="6914" width="21.140625" style="844" customWidth="1"/>
    <col min="6915" max="6915" width="17.28515625" style="844" customWidth="1"/>
    <col min="6916" max="6916" width="15.5703125" style="844" customWidth="1"/>
    <col min="6917" max="6917" width="13.140625" style="844" customWidth="1"/>
    <col min="6918" max="6918" width="19" style="844" customWidth="1"/>
    <col min="6919" max="6919" width="21" style="844" customWidth="1"/>
    <col min="6920" max="7169" width="9.140625" style="844"/>
    <col min="7170" max="7170" width="21.140625" style="844" customWidth="1"/>
    <col min="7171" max="7171" width="17.28515625" style="844" customWidth="1"/>
    <col min="7172" max="7172" width="15.5703125" style="844" customWidth="1"/>
    <col min="7173" max="7173" width="13.140625" style="844" customWidth="1"/>
    <col min="7174" max="7174" width="19" style="844" customWidth="1"/>
    <col min="7175" max="7175" width="21" style="844" customWidth="1"/>
    <col min="7176" max="7425" width="9.140625" style="844"/>
    <col min="7426" max="7426" width="21.140625" style="844" customWidth="1"/>
    <col min="7427" max="7427" width="17.28515625" style="844" customWidth="1"/>
    <col min="7428" max="7428" width="15.5703125" style="844" customWidth="1"/>
    <col min="7429" max="7429" width="13.140625" style="844" customWidth="1"/>
    <col min="7430" max="7430" width="19" style="844" customWidth="1"/>
    <col min="7431" max="7431" width="21" style="844" customWidth="1"/>
    <col min="7432" max="7681" width="9.140625" style="844"/>
    <col min="7682" max="7682" width="21.140625" style="844" customWidth="1"/>
    <col min="7683" max="7683" width="17.28515625" style="844" customWidth="1"/>
    <col min="7684" max="7684" width="15.5703125" style="844" customWidth="1"/>
    <col min="7685" max="7685" width="13.140625" style="844" customWidth="1"/>
    <col min="7686" max="7686" width="19" style="844" customWidth="1"/>
    <col min="7687" max="7687" width="21" style="844" customWidth="1"/>
    <col min="7688" max="7937" width="9.140625" style="844"/>
    <col min="7938" max="7938" width="21.140625" style="844" customWidth="1"/>
    <col min="7939" max="7939" width="17.28515625" style="844" customWidth="1"/>
    <col min="7940" max="7940" width="15.5703125" style="844" customWidth="1"/>
    <col min="7941" max="7941" width="13.140625" style="844" customWidth="1"/>
    <col min="7942" max="7942" width="19" style="844" customWidth="1"/>
    <col min="7943" max="7943" width="21" style="844" customWidth="1"/>
    <col min="7944" max="8193" width="9.140625" style="844"/>
    <col min="8194" max="8194" width="21.140625" style="844" customWidth="1"/>
    <col min="8195" max="8195" width="17.28515625" style="844" customWidth="1"/>
    <col min="8196" max="8196" width="15.5703125" style="844" customWidth="1"/>
    <col min="8197" max="8197" width="13.140625" style="844" customWidth="1"/>
    <col min="8198" max="8198" width="19" style="844" customWidth="1"/>
    <col min="8199" max="8199" width="21" style="844" customWidth="1"/>
    <col min="8200" max="8449" width="9.140625" style="844"/>
    <col min="8450" max="8450" width="21.140625" style="844" customWidth="1"/>
    <col min="8451" max="8451" width="17.28515625" style="844" customWidth="1"/>
    <col min="8452" max="8452" width="15.5703125" style="844" customWidth="1"/>
    <col min="8453" max="8453" width="13.140625" style="844" customWidth="1"/>
    <col min="8454" max="8454" width="19" style="844" customWidth="1"/>
    <col min="8455" max="8455" width="21" style="844" customWidth="1"/>
    <col min="8456" max="8705" width="9.140625" style="844"/>
    <col min="8706" max="8706" width="21.140625" style="844" customWidth="1"/>
    <col min="8707" max="8707" width="17.28515625" style="844" customWidth="1"/>
    <col min="8708" max="8708" width="15.5703125" style="844" customWidth="1"/>
    <col min="8709" max="8709" width="13.140625" style="844" customWidth="1"/>
    <col min="8710" max="8710" width="19" style="844" customWidth="1"/>
    <col min="8711" max="8711" width="21" style="844" customWidth="1"/>
    <col min="8712" max="8961" width="9.140625" style="844"/>
    <col min="8962" max="8962" width="21.140625" style="844" customWidth="1"/>
    <col min="8963" max="8963" width="17.28515625" style="844" customWidth="1"/>
    <col min="8964" max="8964" width="15.5703125" style="844" customWidth="1"/>
    <col min="8965" max="8965" width="13.140625" style="844" customWidth="1"/>
    <col min="8966" max="8966" width="19" style="844" customWidth="1"/>
    <col min="8967" max="8967" width="21" style="844" customWidth="1"/>
    <col min="8968" max="9217" width="9.140625" style="844"/>
    <col min="9218" max="9218" width="21.140625" style="844" customWidth="1"/>
    <col min="9219" max="9219" width="17.28515625" style="844" customWidth="1"/>
    <col min="9220" max="9220" width="15.5703125" style="844" customWidth="1"/>
    <col min="9221" max="9221" width="13.140625" style="844" customWidth="1"/>
    <col min="9222" max="9222" width="19" style="844" customWidth="1"/>
    <col min="9223" max="9223" width="21" style="844" customWidth="1"/>
    <col min="9224" max="9473" width="9.140625" style="844"/>
    <col min="9474" max="9474" width="21.140625" style="844" customWidth="1"/>
    <col min="9475" max="9475" width="17.28515625" style="844" customWidth="1"/>
    <col min="9476" max="9476" width="15.5703125" style="844" customWidth="1"/>
    <col min="9477" max="9477" width="13.140625" style="844" customWidth="1"/>
    <col min="9478" max="9478" width="19" style="844" customWidth="1"/>
    <col min="9479" max="9479" width="21" style="844" customWidth="1"/>
    <col min="9480" max="9729" width="9.140625" style="844"/>
    <col min="9730" max="9730" width="21.140625" style="844" customWidth="1"/>
    <col min="9731" max="9731" width="17.28515625" style="844" customWidth="1"/>
    <col min="9732" max="9732" width="15.5703125" style="844" customWidth="1"/>
    <col min="9733" max="9733" width="13.140625" style="844" customWidth="1"/>
    <col min="9734" max="9734" width="19" style="844" customWidth="1"/>
    <col min="9735" max="9735" width="21" style="844" customWidth="1"/>
    <col min="9736" max="9985" width="9.140625" style="844"/>
    <col min="9986" max="9986" width="21.140625" style="844" customWidth="1"/>
    <col min="9987" max="9987" width="17.28515625" style="844" customWidth="1"/>
    <col min="9988" max="9988" width="15.5703125" style="844" customWidth="1"/>
    <col min="9989" max="9989" width="13.140625" style="844" customWidth="1"/>
    <col min="9990" max="9990" width="19" style="844" customWidth="1"/>
    <col min="9991" max="9991" width="21" style="844" customWidth="1"/>
    <col min="9992" max="10241" width="9.140625" style="844"/>
    <col min="10242" max="10242" width="21.140625" style="844" customWidth="1"/>
    <col min="10243" max="10243" width="17.28515625" style="844" customWidth="1"/>
    <col min="10244" max="10244" width="15.5703125" style="844" customWidth="1"/>
    <col min="10245" max="10245" width="13.140625" style="844" customWidth="1"/>
    <col min="10246" max="10246" width="19" style="844" customWidth="1"/>
    <col min="10247" max="10247" width="21" style="844" customWidth="1"/>
    <col min="10248" max="10497" width="9.140625" style="844"/>
    <col min="10498" max="10498" width="21.140625" style="844" customWidth="1"/>
    <col min="10499" max="10499" width="17.28515625" style="844" customWidth="1"/>
    <col min="10500" max="10500" width="15.5703125" style="844" customWidth="1"/>
    <col min="10501" max="10501" width="13.140625" style="844" customWidth="1"/>
    <col min="10502" max="10502" width="19" style="844" customWidth="1"/>
    <col min="10503" max="10503" width="21" style="844" customWidth="1"/>
    <col min="10504" max="10753" width="9.140625" style="844"/>
    <col min="10754" max="10754" width="21.140625" style="844" customWidth="1"/>
    <col min="10755" max="10755" width="17.28515625" style="844" customWidth="1"/>
    <col min="10756" max="10756" width="15.5703125" style="844" customWidth="1"/>
    <col min="10757" max="10757" width="13.140625" style="844" customWidth="1"/>
    <col min="10758" max="10758" width="19" style="844" customWidth="1"/>
    <col min="10759" max="10759" width="21" style="844" customWidth="1"/>
    <col min="10760" max="11009" width="9.140625" style="844"/>
    <col min="11010" max="11010" width="21.140625" style="844" customWidth="1"/>
    <col min="11011" max="11011" width="17.28515625" style="844" customWidth="1"/>
    <col min="11012" max="11012" width="15.5703125" style="844" customWidth="1"/>
    <col min="11013" max="11013" width="13.140625" style="844" customWidth="1"/>
    <col min="11014" max="11014" width="19" style="844" customWidth="1"/>
    <col min="11015" max="11015" width="21" style="844" customWidth="1"/>
    <col min="11016" max="11265" width="9.140625" style="844"/>
    <col min="11266" max="11266" width="21.140625" style="844" customWidth="1"/>
    <col min="11267" max="11267" width="17.28515625" style="844" customWidth="1"/>
    <col min="11268" max="11268" width="15.5703125" style="844" customWidth="1"/>
    <col min="11269" max="11269" width="13.140625" style="844" customWidth="1"/>
    <col min="11270" max="11270" width="19" style="844" customWidth="1"/>
    <col min="11271" max="11271" width="21" style="844" customWidth="1"/>
    <col min="11272" max="11521" width="9.140625" style="844"/>
    <col min="11522" max="11522" width="21.140625" style="844" customWidth="1"/>
    <col min="11523" max="11523" width="17.28515625" style="844" customWidth="1"/>
    <col min="11524" max="11524" width="15.5703125" style="844" customWidth="1"/>
    <col min="11525" max="11525" width="13.140625" style="844" customWidth="1"/>
    <col min="11526" max="11526" width="19" style="844" customWidth="1"/>
    <col min="11527" max="11527" width="21" style="844" customWidth="1"/>
    <col min="11528" max="11777" width="9.140625" style="844"/>
    <col min="11778" max="11778" width="21.140625" style="844" customWidth="1"/>
    <col min="11779" max="11779" width="17.28515625" style="844" customWidth="1"/>
    <col min="11780" max="11780" width="15.5703125" style="844" customWidth="1"/>
    <col min="11781" max="11781" width="13.140625" style="844" customWidth="1"/>
    <col min="11782" max="11782" width="19" style="844" customWidth="1"/>
    <col min="11783" max="11783" width="21" style="844" customWidth="1"/>
    <col min="11784" max="12033" width="9.140625" style="844"/>
    <col min="12034" max="12034" width="21.140625" style="844" customWidth="1"/>
    <col min="12035" max="12035" width="17.28515625" style="844" customWidth="1"/>
    <col min="12036" max="12036" width="15.5703125" style="844" customWidth="1"/>
    <col min="12037" max="12037" width="13.140625" style="844" customWidth="1"/>
    <col min="12038" max="12038" width="19" style="844" customWidth="1"/>
    <col min="12039" max="12039" width="21" style="844" customWidth="1"/>
    <col min="12040" max="12289" width="9.140625" style="844"/>
    <col min="12290" max="12290" width="21.140625" style="844" customWidth="1"/>
    <col min="12291" max="12291" width="17.28515625" style="844" customWidth="1"/>
    <col min="12292" max="12292" width="15.5703125" style="844" customWidth="1"/>
    <col min="12293" max="12293" width="13.140625" style="844" customWidth="1"/>
    <col min="12294" max="12294" width="19" style="844" customWidth="1"/>
    <col min="12295" max="12295" width="21" style="844" customWidth="1"/>
    <col min="12296" max="12545" width="9.140625" style="844"/>
    <col min="12546" max="12546" width="21.140625" style="844" customWidth="1"/>
    <col min="12547" max="12547" width="17.28515625" style="844" customWidth="1"/>
    <col min="12548" max="12548" width="15.5703125" style="844" customWidth="1"/>
    <col min="12549" max="12549" width="13.140625" style="844" customWidth="1"/>
    <col min="12550" max="12550" width="19" style="844" customWidth="1"/>
    <col min="12551" max="12551" width="21" style="844" customWidth="1"/>
    <col min="12552" max="12801" width="9.140625" style="844"/>
    <col min="12802" max="12802" width="21.140625" style="844" customWidth="1"/>
    <col min="12803" max="12803" width="17.28515625" style="844" customWidth="1"/>
    <col min="12804" max="12804" width="15.5703125" style="844" customWidth="1"/>
    <col min="12805" max="12805" width="13.140625" style="844" customWidth="1"/>
    <col min="12806" max="12806" width="19" style="844" customWidth="1"/>
    <col min="12807" max="12807" width="21" style="844" customWidth="1"/>
    <col min="12808" max="13057" width="9.140625" style="844"/>
    <col min="13058" max="13058" width="21.140625" style="844" customWidth="1"/>
    <col min="13059" max="13059" width="17.28515625" style="844" customWidth="1"/>
    <col min="13060" max="13060" width="15.5703125" style="844" customWidth="1"/>
    <col min="13061" max="13061" width="13.140625" style="844" customWidth="1"/>
    <col min="13062" max="13062" width="19" style="844" customWidth="1"/>
    <col min="13063" max="13063" width="21" style="844" customWidth="1"/>
    <col min="13064" max="13313" width="9.140625" style="844"/>
    <col min="13314" max="13314" width="21.140625" style="844" customWidth="1"/>
    <col min="13315" max="13315" width="17.28515625" style="844" customWidth="1"/>
    <col min="13316" max="13316" width="15.5703125" style="844" customWidth="1"/>
    <col min="13317" max="13317" width="13.140625" style="844" customWidth="1"/>
    <col min="13318" max="13318" width="19" style="844" customWidth="1"/>
    <col min="13319" max="13319" width="21" style="844" customWidth="1"/>
    <col min="13320" max="13569" width="9.140625" style="844"/>
    <col min="13570" max="13570" width="21.140625" style="844" customWidth="1"/>
    <col min="13571" max="13571" width="17.28515625" style="844" customWidth="1"/>
    <col min="13572" max="13572" width="15.5703125" style="844" customWidth="1"/>
    <col min="13573" max="13573" width="13.140625" style="844" customWidth="1"/>
    <col min="13574" max="13574" width="19" style="844" customWidth="1"/>
    <col min="13575" max="13575" width="21" style="844" customWidth="1"/>
    <col min="13576" max="13825" width="9.140625" style="844"/>
    <col min="13826" max="13826" width="21.140625" style="844" customWidth="1"/>
    <col min="13827" max="13827" width="17.28515625" style="844" customWidth="1"/>
    <col min="13828" max="13828" width="15.5703125" style="844" customWidth="1"/>
    <col min="13829" max="13829" width="13.140625" style="844" customWidth="1"/>
    <col min="13830" max="13830" width="19" style="844" customWidth="1"/>
    <col min="13831" max="13831" width="21" style="844" customWidth="1"/>
    <col min="13832" max="14081" width="9.140625" style="844"/>
    <col min="14082" max="14082" width="21.140625" style="844" customWidth="1"/>
    <col min="14083" max="14083" width="17.28515625" style="844" customWidth="1"/>
    <col min="14084" max="14084" width="15.5703125" style="844" customWidth="1"/>
    <col min="14085" max="14085" width="13.140625" style="844" customWidth="1"/>
    <col min="14086" max="14086" width="19" style="844" customWidth="1"/>
    <col min="14087" max="14087" width="21" style="844" customWidth="1"/>
    <col min="14088" max="14337" width="9.140625" style="844"/>
    <col min="14338" max="14338" width="21.140625" style="844" customWidth="1"/>
    <col min="14339" max="14339" width="17.28515625" style="844" customWidth="1"/>
    <col min="14340" max="14340" width="15.5703125" style="844" customWidth="1"/>
    <col min="14341" max="14341" width="13.140625" style="844" customWidth="1"/>
    <col min="14342" max="14342" width="19" style="844" customWidth="1"/>
    <col min="14343" max="14343" width="21" style="844" customWidth="1"/>
    <col min="14344" max="14593" width="9.140625" style="844"/>
    <col min="14594" max="14594" width="21.140625" style="844" customWidth="1"/>
    <col min="14595" max="14595" width="17.28515625" style="844" customWidth="1"/>
    <col min="14596" max="14596" width="15.5703125" style="844" customWidth="1"/>
    <col min="14597" max="14597" width="13.140625" style="844" customWidth="1"/>
    <col min="14598" max="14598" width="19" style="844" customWidth="1"/>
    <col min="14599" max="14599" width="21" style="844" customWidth="1"/>
    <col min="14600" max="14849" width="9.140625" style="844"/>
    <col min="14850" max="14850" width="21.140625" style="844" customWidth="1"/>
    <col min="14851" max="14851" width="17.28515625" style="844" customWidth="1"/>
    <col min="14852" max="14852" width="15.5703125" style="844" customWidth="1"/>
    <col min="14853" max="14853" width="13.140625" style="844" customWidth="1"/>
    <col min="14854" max="14854" width="19" style="844" customWidth="1"/>
    <col min="14855" max="14855" width="21" style="844" customWidth="1"/>
    <col min="14856" max="15105" width="9.140625" style="844"/>
    <col min="15106" max="15106" width="21.140625" style="844" customWidth="1"/>
    <col min="15107" max="15107" width="17.28515625" style="844" customWidth="1"/>
    <col min="15108" max="15108" width="15.5703125" style="844" customWidth="1"/>
    <col min="15109" max="15109" width="13.140625" style="844" customWidth="1"/>
    <col min="15110" max="15110" width="19" style="844" customWidth="1"/>
    <col min="15111" max="15111" width="21" style="844" customWidth="1"/>
    <col min="15112" max="15361" width="9.140625" style="844"/>
    <col min="15362" max="15362" width="21.140625" style="844" customWidth="1"/>
    <col min="15363" max="15363" width="17.28515625" style="844" customWidth="1"/>
    <col min="15364" max="15364" width="15.5703125" style="844" customWidth="1"/>
    <col min="15365" max="15365" width="13.140625" style="844" customWidth="1"/>
    <col min="15366" max="15366" width="19" style="844" customWidth="1"/>
    <col min="15367" max="15367" width="21" style="844" customWidth="1"/>
    <col min="15368" max="15617" width="9.140625" style="844"/>
    <col min="15618" max="15618" width="21.140625" style="844" customWidth="1"/>
    <col min="15619" max="15619" width="17.28515625" style="844" customWidth="1"/>
    <col min="15620" max="15620" width="15.5703125" style="844" customWidth="1"/>
    <col min="15621" max="15621" width="13.140625" style="844" customWidth="1"/>
    <col min="15622" max="15622" width="19" style="844" customWidth="1"/>
    <col min="15623" max="15623" width="21" style="844" customWidth="1"/>
    <col min="15624" max="15873" width="9.140625" style="844"/>
    <col min="15874" max="15874" width="21.140625" style="844" customWidth="1"/>
    <col min="15875" max="15875" width="17.28515625" style="844" customWidth="1"/>
    <col min="15876" max="15876" width="15.5703125" style="844" customWidth="1"/>
    <col min="15877" max="15877" width="13.140625" style="844" customWidth="1"/>
    <col min="15878" max="15878" width="19" style="844" customWidth="1"/>
    <col min="15879" max="15879" width="21" style="844" customWidth="1"/>
    <col min="15880" max="16129" width="9.140625" style="844"/>
    <col min="16130" max="16130" width="21.140625" style="844" customWidth="1"/>
    <col min="16131" max="16131" width="17.28515625" style="844" customWidth="1"/>
    <col min="16132" max="16132" width="15.5703125" style="844" customWidth="1"/>
    <col min="16133" max="16133" width="13.140625" style="844" customWidth="1"/>
    <col min="16134" max="16134" width="19" style="844" customWidth="1"/>
    <col min="16135" max="16135" width="21" style="844" customWidth="1"/>
    <col min="16136" max="16384" width="9.140625" style="844"/>
  </cols>
  <sheetData>
    <row r="1" spans="2:7">
      <c r="B1" s="66"/>
      <c r="C1" s="66"/>
      <c r="D1" s="66"/>
      <c r="E1" s="66"/>
      <c r="F1" s="66"/>
    </row>
    <row r="2" spans="2:7">
      <c r="B2" s="66"/>
      <c r="C2" s="66"/>
      <c r="D2" s="66"/>
      <c r="E2" s="66"/>
      <c r="F2" s="66"/>
    </row>
    <row r="3" spans="2:7" ht="15.75" customHeight="1">
      <c r="B3" s="1461" t="s">
        <v>46</v>
      </c>
      <c r="C3" s="1461"/>
      <c r="D3" s="1461"/>
      <c r="E3" s="1461"/>
      <c r="F3" s="1461"/>
      <c r="G3" s="1461"/>
    </row>
    <row r="4" spans="2:7" ht="15.75" customHeight="1">
      <c r="B4" s="1461" t="s">
        <v>1</v>
      </c>
      <c r="C4" s="1461"/>
      <c r="D4" s="1461"/>
      <c r="E4" s="1461"/>
      <c r="F4" s="1461"/>
      <c r="G4" s="1461"/>
    </row>
    <row r="5" spans="2:7">
      <c r="B5" s="66"/>
      <c r="C5" s="66"/>
      <c r="D5" s="66"/>
      <c r="E5" s="66"/>
      <c r="F5" s="66"/>
    </row>
    <row r="6" spans="2:7" s="547" customFormat="1" ht="52.5" customHeight="1">
      <c r="B6" s="1125" t="s">
        <v>2</v>
      </c>
      <c r="C6" s="1435" t="s">
        <v>47</v>
      </c>
      <c r="D6" s="1434" t="s">
        <v>48</v>
      </c>
      <c r="E6" s="1434" t="s">
        <v>49</v>
      </c>
      <c r="F6" s="1127" t="s">
        <v>18</v>
      </c>
      <c r="G6" s="1128" t="s">
        <v>50</v>
      </c>
    </row>
    <row r="7" spans="2:7" ht="15" customHeight="1">
      <c r="B7" s="1480" t="s">
        <v>11</v>
      </c>
      <c r="C7" s="1497" t="s">
        <v>51</v>
      </c>
      <c r="D7" s="1497" t="s">
        <v>51</v>
      </c>
      <c r="E7" s="1497" t="s">
        <v>51</v>
      </c>
      <c r="F7" s="1497" t="s">
        <v>51</v>
      </c>
      <c r="G7" s="1527" t="s">
        <v>51</v>
      </c>
    </row>
    <row r="8" spans="2:7" ht="15" customHeight="1">
      <c r="B8" s="1487"/>
      <c r="C8" s="1498"/>
      <c r="D8" s="1498"/>
      <c r="E8" s="1498"/>
      <c r="F8" s="1498"/>
      <c r="G8" s="1528"/>
    </row>
    <row r="9" spans="2:7" ht="15.75" customHeight="1">
      <c r="B9" s="1495"/>
      <c r="C9" s="1499"/>
      <c r="D9" s="1499"/>
      <c r="E9" s="1499"/>
      <c r="F9" s="1499"/>
      <c r="G9" s="1529"/>
    </row>
    <row r="10" spans="2:7">
      <c r="B10" s="1496" t="s">
        <v>12</v>
      </c>
      <c r="C10" s="1497" t="s">
        <v>51</v>
      </c>
      <c r="D10" s="1500" t="s">
        <v>51</v>
      </c>
      <c r="E10" s="1500" t="s">
        <v>51</v>
      </c>
      <c r="F10" s="1503" t="s">
        <v>51</v>
      </c>
      <c r="G10" s="1530" t="s">
        <v>51</v>
      </c>
    </row>
    <row r="11" spans="2:7">
      <c r="B11" s="1487"/>
      <c r="C11" s="1498"/>
      <c r="D11" s="1501"/>
      <c r="E11" s="1501"/>
      <c r="F11" s="1498"/>
      <c r="G11" s="1528"/>
    </row>
    <row r="12" spans="2:7" ht="15.75" customHeight="1">
      <c r="B12" s="1495"/>
      <c r="C12" s="1499"/>
      <c r="D12" s="1502"/>
      <c r="E12" s="1502"/>
      <c r="F12" s="1499"/>
      <c r="G12" s="1529"/>
    </row>
    <row r="13" spans="2:7">
      <c r="B13" s="1496" t="s">
        <v>13</v>
      </c>
      <c r="C13" s="1497" t="s">
        <v>51</v>
      </c>
      <c r="D13" s="1500" t="s">
        <v>51</v>
      </c>
      <c r="E13" s="1500" t="s">
        <v>51</v>
      </c>
      <c r="F13" s="1503" t="s">
        <v>51</v>
      </c>
      <c r="G13" s="1530" t="s">
        <v>51</v>
      </c>
    </row>
    <row r="14" spans="2:7">
      <c r="B14" s="1487"/>
      <c r="C14" s="1498"/>
      <c r="D14" s="1501"/>
      <c r="E14" s="1501"/>
      <c r="F14" s="1498"/>
      <c r="G14" s="1528"/>
    </row>
    <row r="15" spans="2:7" ht="15.75" customHeight="1">
      <c r="B15" s="1495"/>
      <c r="C15" s="1499"/>
      <c r="D15" s="1502"/>
      <c r="E15" s="1502"/>
      <c r="F15" s="1499"/>
      <c r="G15" s="1529"/>
    </row>
    <row r="16" spans="2:7">
      <c r="B16" s="1496" t="s">
        <v>14</v>
      </c>
      <c r="C16" s="1497" t="s">
        <v>51</v>
      </c>
      <c r="D16" s="1500" t="s">
        <v>51</v>
      </c>
      <c r="E16" s="1500" t="s">
        <v>51</v>
      </c>
      <c r="F16" s="1503" t="s">
        <v>51</v>
      </c>
      <c r="G16" s="1530" t="s">
        <v>51</v>
      </c>
    </row>
    <row r="17" spans="2:7">
      <c r="B17" s="1487"/>
      <c r="C17" s="1498"/>
      <c r="D17" s="1501"/>
      <c r="E17" s="1501"/>
      <c r="F17" s="1498"/>
      <c r="G17" s="1528"/>
    </row>
    <row r="18" spans="2:7" ht="15.75" customHeight="1">
      <c r="B18" s="1495"/>
      <c r="C18" s="1499"/>
      <c r="D18" s="1502"/>
      <c r="E18" s="1502"/>
      <c r="F18" s="1499"/>
      <c r="G18" s="1529"/>
    </row>
    <row r="19" spans="2:7">
      <c r="B19" s="1496" t="s">
        <v>15</v>
      </c>
      <c r="C19" s="1497" t="s">
        <v>51</v>
      </c>
      <c r="D19" s="1500" t="s">
        <v>51</v>
      </c>
      <c r="E19" s="1500" t="s">
        <v>51</v>
      </c>
      <c r="F19" s="1503" t="s">
        <v>51</v>
      </c>
      <c r="G19" s="1530" t="s">
        <v>51</v>
      </c>
    </row>
    <row r="20" spans="2:7">
      <c r="B20" s="1487"/>
      <c r="C20" s="1498"/>
      <c r="D20" s="1501"/>
      <c r="E20" s="1501"/>
      <c r="F20" s="1498"/>
      <c r="G20" s="1528"/>
    </row>
    <row r="21" spans="2:7" ht="15.75" customHeight="1">
      <c r="B21" s="1495"/>
      <c r="C21" s="1499"/>
      <c r="D21" s="1502"/>
      <c r="E21" s="1502"/>
      <c r="F21" s="1499"/>
      <c r="G21" s="1529"/>
    </row>
    <row r="22" spans="2:7" s="1204" customFormat="1">
      <c r="B22" s="1504" t="s">
        <v>16</v>
      </c>
      <c r="C22" s="1510">
        <v>10</v>
      </c>
      <c r="D22" s="1517">
        <v>150</v>
      </c>
      <c r="E22" s="1517">
        <v>220</v>
      </c>
      <c r="F22" s="1538">
        <f>SUM(C22:E22)</f>
        <v>380</v>
      </c>
      <c r="G22" s="1531">
        <v>1</v>
      </c>
    </row>
    <row r="23" spans="2:7" s="1204" customFormat="1">
      <c r="B23" s="1505"/>
      <c r="C23" s="1511"/>
      <c r="D23" s="1518"/>
      <c r="E23" s="1518"/>
      <c r="F23" s="1539"/>
      <c r="G23" s="1532"/>
    </row>
    <row r="24" spans="2:7" s="1204" customFormat="1" ht="15.75" customHeight="1">
      <c r="B24" s="1506"/>
      <c r="C24" s="1512"/>
      <c r="D24" s="1519"/>
      <c r="E24" s="1519"/>
      <c r="F24" s="1540"/>
      <c r="G24" s="1533"/>
    </row>
    <row r="25" spans="2:7" ht="15" customHeight="1">
      <c r="B25" s="1496" t="s">
        <v>17</v>
      </c>
      <c r="C25" s="1497" t="s">
        <v>51</v>
      </c>
      <c r="D25" s="1500" t="s">
        <v>51</v>
      </c>
      <c r="E25" s="1500" t="s">
        <v>51</v>
      </c>
      <c r="F25" s="1503" t="s">
        <v>51</v>
      </c>
      <c r="G25" s="1530" t="s">
        <v>51</v>
      </c>
    </row>
    <row r="26" spans="2:7">
      <c r="B26" s="1487"/>
      <c r="C26" s="1498"/>
      <c r="D26" s="1501"/>
      <c r="E26" s="1501"/>
      <c r="F26" s="1498"/>
      <c r="G26" s="1528"/>
    </row>
    <row r="27" spans="2:7" ht="12" customHeight="1">
      <c r="B27" s="1481"/>
      <c r="C27" s="1513"/>
      <c r="D27" s="1520"/>
      <c r="E27" s="1520"/>
      <c r="F27" s="1513"/>
      <c r="G27" s="1534"/>
    </row>
    <row r="28" spans="2:7" ht="15.75" customHeight="1">
      <c r="B28" s="1507" t="s">
        <v>18</v>
      </c>
      <c r="C28" s="1514"/>
      <c r="D28" s="1521"/>
      <c r="E28" s="1524"/>
      <c r="F28" s="1521"/>
      <c r="G28" s="1535">
        <v>1</v>
      </c>
    </row>
    <row r="29" spans="2:7" ht="15" customHeight="1">
      <c r="B29" s="1508"/>
      <c r="C29" s="1515"/>
      <c r="D29" s="1522"/>
      <c r="E29" s="1525"/>
      <c r="F29" s="1522"/>
      <c r="G29" s="1536"/>
    </row>
    <row r="30" spans="2:7" ht="10.5" customHeight="1">
      <c r="B30" s="1509"/>
      <c r="C30" s="1516"/>
      <c r="D30" s="1523"/>
      <c r="E30" s="1526"/>
      <c r="F30" s="1523"/>
      <c r="G30" s="1537"/>
    </row>
    <row r="31" spans="2:7">
      <c r="C31" s="1436"/>
      <c r="D31" s="1436"/>
      <c r="E31" s="1436"/>
      <c r="F31" s="1436"/>
      <c r="G31" s="1436"/>
    </row>
    <row r="35" spans="2:2">
      <c r="B35" s="844" t="s">
        <v>1750</v>
      </c>
    </row>
    <row r="36" spans="2:2">
      <c r="B36" s="844" t="s">
        <v>1751</v>
      </c>
    </row>
    <row r="37" spans="2:2">
      <c r="B37" s="844" t="s">
        <v>1752</v>
      </c>
    </row>
  </sheetData>
  <mergeCells count="50">
    <mergeCell ref="F28:F30"/>
    <mergeCell ref="G7:G9"/>
    <mergeCell ref="G10:G12"/>
    <mergeCell ref="G13:G15"/>
    <mergeCell ref="G16:G18"/>
    <mergeCell ref="G19:G21"/>
    <mergeCell ref="G22:G24"/>
    <mergeCell ref="G25:G27"/>
    <mergeCell ref="G28:G30"/>
    <mergeCell ref="F13:F15"/>
    <mergeCell ref="F16:F18"/>
    <mergeCell ref="F19:F21"/>
    <mergeCell ref="F22:F24"/>
    <mergeCell ref="F25:F27"/>
    <mergeCell ref="E16:E18"/>
    <mergeCell ref="E19:E21"/>
    <mergeCell ref="E22:E24"/>
    <mergeCell ref="E25:E27"/>
    <mergeCell ref="E28:E30"/>
    <mergeCell ref="D16:D18"/>
    <mergeCell ref="D19:D21"/>
    <mergeCell ref="D22:D24"/>
    <mergeCell ref="D25:D27"/>
    <mergeCell ref="D28:D30"/>
    <mergeCell ref="C16:C18"/>
    <mergeCell ref="C19:C21"/>
    <mergeCell ref="C22:C24"/>
    <mergeCell ref="C25:C27"/>
    <mergeCell ref="C28:C30"/>
    <mergeCell ref="B16:B18"/>
    <mergeCell ref="B19:B21"/>
    <mergeCell ref="B22:B24"/>
    <mergeCell ref="B25:B27"/>
    <mergeCell ref="B28:B30"/>
    <mergeCell ref="B3:G3"/>
    <mergeCell ref="B4:G4"/>
    <mergeCell ref="B7:B9"/>
    <mergeCell ref="B10:B12"/>
    <mergeCell ref="B13:B15"/>
    <mergeCell ref="C7:C9"/>
    <mergeCell ref="C10:C12"/>
    <mergeCell ref="C13:C15"/>
    <mergeCell ref="D7:D9"/>
    <mergeCell ref="D10:D12"/>
    <mergeCell ref="D13:D15"/>
    <mergeCell ref="E7:E9"/>
    <mergeCell ref="E10:E12"/>
    <mergeCell ref="E13:E15"/>
    <mergeCell ref="F7:F9"/>
    <mergeCell ref="F10:F12"/>
  </mergeCells>
  <pageMargins left="0.7" right="0.7" top="0.75" bottom="0.75" header="0.3" footer="0.3"/>
  <pageSetup paperSize="9" scale="9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/>
    <pageSetUpPr fitToPage="1"/>
  </sheetPr>
  <dimension ref="A1:N126"/>
  <sheetViews>
    <sheetView workbookViewId="0">
      <selection activeCell="F8" sqref="F8"/>
    </sheetView>
  </sheetViews>
  <sheetFormatPr defaultColWidth="9" defaultRowHeight="15"/>
  <cols>
    <col min="1" max="1" width="18.85546875" customWidth="1"/>
    <col min="2" max="2" width="13.85546875" customWidth="1"/>
    <col min="3" max="3" width="12.28515625" customWidth="1"/>
    <col min="4" max="4" width="13.85546875" customWidth="1"/>
    <col min="5" max="5" width="12.140625" customWidth="1"/>
    <col min="6" max="6" width="12.85546875" customWidth="1"/>
    <col min="7" max="7" width="11.7109375" customWidth="1"/>
    <col min="8" max="8" width="12.85546875" customWidth="1"/>
    <col min="9" max="9" width="18.5703125" customWidth="1"/>
    <col min="10" max="10" width="13.5703125" customWidth="1"/>
    <col min="11" max="11" width="21.5703125" customWidth="1"/>
    <col min="13" max="13" width="11.140625" customWidth="1"/>
    <col min="257" max="257" width="25.7109375" customWidth="1"/>
    <col min="258" max="261" width="15.140625" customWidth="1"/>
    <col min="262" max="262" width="12.85546875" customWidth="1"/>
    <col min="263" max="263" width="11.7109375" customWidth="1"/>
    <col min="264" max="264" width="12.85546875" customWidth="1"/>
    <col min="265" max="265" width="12.28515625" customWidth="1"/>
    <col min="266" max="266" width="14.28515625" customWidth="1"/>
    <col min="267" max="267" width="13.85546875" customWidth="1"/>
    <col min="269" max="269" width="11.140625" customWidth="1"/>
    <col min="513" max="513" width="25.7109375" customWidth="1"/>
    <col min="514" max="517" width="15.140625" customWidth="1"/>
    <col min="518" max="518" width="12.85546875" customWidth="1"/>
    <col min="519" max="519" width="11.7109375" customWidth="1"/>
    <col min="520" max="520" width="12.85546875" customWidth="1"/>
    <col min="521" max="521" width="12.28515625" customWidth="1"/>
    <col min="522" max="522" width="14.28515625" customWidth="1"/>
    <col min="523" max="523" width="13.85546875" customWidth="1"/>
    <col min="525" max="525" width="11.140625" customWidth="1"/>
    <col min="769" max="769" width="25.7109375" customWidth="1"/>
    <col min="770" max="773" width="15.140625" customWidth="1"/>
    <col min="774" max="774" width="12.85546875" customWidth="1"/>
    <col min="775" max="775" width="11.7109375" customWidth="1"/>
    <col min="776" max="776" width="12.85546875" customWidth="1"/>
    <col min="777" max="777" width="12.28515625" customWidth="1"/>
    <col min="778" max="778" width="14.28515625" customWidth="1"/>
    <col min="779" max="779" width="13.85546875" customWidth="1"/>
    <col min="781" max="781" width="11.140625" customWidth="1"/>
    <col min="1025" max="1025" width="25.7109375" customWidth="1"/>
    <col min="1026" max="1029" width="15.140625" customWidth="1"/>
    <col min="1030" max="1030" width="12.85546875" customWidth="1"/>
    <col min="1031" max="1031" width="11.7109375" customWidth="1"/>
    <col min="1032" max="1032" width="12.85546875" customWidth="1"/>
    <col min="1033" max="1033" width="12.28515625" customWidth="1"/>
    <col min="1034" max="1034" width="14.28515625" customWidth="1"/>
    <col min="1035" max="1035" width="13.85546875" customWidth="1"/>
    <col min="1037" max="1037" width="11.140625" customWidth="1"/>
    <col min="1281" max="1281" width="25.7109375" customWidth="1"/>
    <col min="1282" max="1285" width="15.140625" customWidth="1"/>
    <col min="1286" max="1286" width="12.85546875" customWidth="1"/>
    <col min="1287" max="1287" width="11.7109375" customWidth="1"/>
    <col min="1288" max="1288" width="12.85546875" customWidth="1"/>
    <col min="1289" max="1289" width="12.28515625" customWidth="1"/>
    <col min="1290" max="1290" width="14.28515625" customWidth="1"/>
    <col min="1291" max="1291" width="13.85546875" customWidth="1"/>
    <col min="1293" max="1293" width="11.140625" customWidth="1"/>
    <col min="1537" max="1537" width="25.7109375" customWidth="1"/>
    <col min="1538" max="1541" width="15.140625" customWidth="1"/>
    <col min="1542" max="1542" width="12.85546875" customWidth="1"/>
    <col min="1543" max="1543" width="11.7109375" customWidth="1"/>
    <col min="1544" max="1544" width="12.85546875" customWidth="1"/>
    <col min="1545" max="1545" width="12.28515625" customWidth="1"/>
    <col min="1546" max="1546" width="14.28515625" customWidth="1"/>
    <col min="1547" max="1547" width="13.85546875" customWidth="1"/>
    <col min="1549" max="1549" width="11.140625" customWidth="1"/>
    <col min="1793" max="1793" width="25.7109375" customWidth="1"/>
    <col min="1794" max="1797" width="15.140625" customWidth="1"/>
    <col min="1798" max="1798" width="12.85546875" customWidth="1"/>
    <col min="1799" max="1799" width="11.7109375" customWidth="1"/>
    <col min="1800" max="1800" width="12.85546875" customWidth="1"/>
    <col min="1801" max="1801" width="12.28515625" customWidth="1"/>
    <col min="1802" max="1802" width="14.28515625" customWidth="1"/>
    <col min="1803" max="1803" width="13.85546875" customWidth="1"/>
    <col min="1805" max="1805" width="11.140625" customWidth="1"/>
    <col min="2049" max="2049" width="25.7109375" customWidth="1"/>
    <col min="2050" max="2053" width="15.140625" customWidth="1"/>
    <col min="2054" max="2054" width="12.85546875" customWidth="1"/>
    <col min="2055" max="2055" width="11.7109375" customWidth="1"/>
    <col min="2056" max="2056" width="12.85546875" customWidth="1"/>
    <col min="2057" max="2057" width="12.28515625" customWidth="1"/>
    <col min="2058" max="2058" width="14.28515625" customWidth="1"/>
    <col min="2059" max="2059" width="13.85546875" customWidth="1"/>
    <col min="2061" max="2061" width="11.140625" customWidth="1"/>
    <col min="2305" max="2305" width="25.7109375" customWidth="1"/>
    <col min="2306" max="2309" width="15.140625" customWidth="1"/>
    <col min="2310" max="2310" width="12.85546875" customWidth="1"/>
    <col min="2311" max="2311" width="11.7109375" customWidth="1"/>
    <col min="2312" max="2312" width="12.85546875" customWidth="1"/>
    <col min="2313" max="2313" width="12.28515625" customWidth="1"/>
    <col min="2314" max="2314" width="14.28515625" customWidth="1"/>
    <col min="2315" max="2315" width="13.85546875" customWidth="1"/>
    <col min="2317" max="2317" width="11.140625" customWidth="1"/>
    <col min="2561" max="2561" width="25.7109375" customWidth="1"/>
    <col min="2562" max="2565" width="15.140625" customWidth="1"/>
    <col min="2566" max="2566" width="12.85546875" customWidth="1"/>
    <col min="2567" max="2567" width="11.7109375" customWidth="1"/>
    <col min="2568" max="2568" width="12.85546875" customWidth="1"/>
    <col min="2569" max="2569" width="12.28515625" customWidth="1"/>
    <col min="2570" max="2570" width="14.28515625" customWidth="1"/>
    <col min="2571" max="2571" width="13.85546875" customWidth="1"/>
    <col min="2573" max="2573" width="11.140625" customWidth="1"/>
    <col min="2817" max="2817" width="25.7109375" customWidth="1"/>
    <col min="2818" max="2821" width="15.140625" customWidth="1"/>
    <col min="2822" max="2822" width="12.85546875" customWidth="1"/>
    <col min="2823" max="2823" width="11.7109375" customWidth="1"/>
    <col min="2824" max="2824" width="12.85546875" customWidth="1"/>
    <col min="2825" max="2825" width="12.28515625" customWidth="1"/>
    <col min="2826" max="2826" width="14.28515625" customWidth="1"/>
    <col min="2827" max="2827" width="13.85546875" customWidth="1"/>
    <col min="2829" max="2829" width="11.140625" customWidth="1"/>
    <col min="3073" max="3073" width="25.7109375" customWidth="1"/>
    <col min="3074" max="3077" width="15.140625" customWidth="1"/>
    <col min="3078" max="3078" width="12.85546875" customWidth="1"/>
    <col min="3079" max="3079" width="11.7109375" customWidth="1"/>
    <col min="3080" max="3080" width="12.85546875" customWidth="1"/>
    <col min="3081" max="3081" width="12.28515625" customWidth="1"/>
    <col min="3082" max="3082" width="14.28515625" customWidth="1"/>
    <col min="3083" max="3083" width="13.85546875" customWidth="1"/>
    <col min="3085" max="3085" width="11.140625" customWidth="1"/>
    <col min="3329" max="3329" width="25.7109375" customWidth="1"/>
    <col min="3330" max="3333" width="15.140625" customWidth="1"/>
    <col min="3334" max="3334" width="12.85546875" customWidth="1"/>
    <col min="3335" max="3335" width="11.7109375" customWidth="1"/>
    <col min="3336" max="3336" width="12.85546875" customWidth="1"/>
    <col min="3337" max="3337" width="12.28515625" customWidth="1"/>
    <col min="3338" max="3338" width="14.28515625" customWidth="1"/>
    <col min="3339" max="3339" width="13.85546875" customWidth="1"/>
    <col min="3341" max="3341" width="11.140625" customWidth="1"/>
    <col min="3585" max="3585" width="25.7109375" customWidth="1"/>
    <col min="3586" max="3589" width="15.140625" customWidth="1"/>
    <col min="3590" max="3590" width="12.85546875" customWidth="1"/>
    <col min="3591" max="3591" width="11.7109375" customWidth="1"/>
    <col min="3592" max="3592" width="12.85546875" customWidth="1"/>
    <col min="3593" max="3593" width="12.28515625" customWidth="1"/>
    <col min="3594" max="3594" width="14.28515625" customWidth="1"/>
    <col min="3595" max="3595" width="13.85546875" customWidth="1"/>
    <col min="3597" max="3597" width="11.140625" customWidth="1"/>
    <col min="3841" max="3841" width="25.7109375" customWidth="1"/>
    <col min="3842" max="3845" width="15.140625" customWidth="1"/>
    <col min="3846" max="3846" width="12.85546875" customWidth="1"/>
    <col min="3847" max="3847" width="11.7109375" customWidth="1"/>
    <col min="3848" max="3848" width="12.85546875" customWidth="1"/>
    <col min="3849" max="3849" width="12.28515625" customWidth="1"/>
    <col min="3850" max="3850" width="14.28515625" customWidth="1"/>
    <col min="3851" max="3851" width="13.85546875" customWidth="1"/>
    <col min="3853" max="3853" width="11.140625" customWidth="1"/>
    <col min="4097" max="4097" width="25.7109375" customWidth="1"/>
    <col min="4098" max="4101" width="15.140625" customWidth="1"/>
    <col min="4102" max="4102" width="12.85546875" customWidth="1"/>
    <col min="4103" max="4103" width="11.7109375" customWidth="1"/>
    <col min="4104" max="4104" width="12.85546875" customWidth="1"/>
    <col min="4105" max="4105" width="12.28515625" customWidth="1"/>
    <col min="4106" max="4106" width="14.28515625" customWidth="1"/>
    <col min="4107" max="4107" width="13.85546875" customWidth="1"/>
    <col min="4109" max="4109" width="11.140625" customWidth="1"/>
    <col min="4353" max="4353" width="25.7109375" customWidth="1"/>
    <col min="4354" max="4357" width="15.140625" customWidth="1"/>
    <col min="4358" max="4358" width="12.85546875" customWidth="1"/>
    <col min="4359" max="4359" width="11.7109375" customWidth="1"/>
    <col min="4360" max="4360" width="12.85546875" customWidth="1"/>
    <col min="4361" max="4361" width="12.28515625" customWidth="1"/>
    <col min="4362" max="4362" width="14.28515625" customWidth="1"/>
    <col min="4363" max="4363" width="13.85546875" customWidth="1"/>
    <col min="4365" max="4365" width="11.140625" customWidth="1"/>
    <col min="4609" max="4609" width="25.7109375" customWidth="1"/>
    <col min="4610" max="4613" width="15.140625" customWidth="1"/>
    <col min="4614" max="4614" width="12.85546875" customWidth="1"/>
    <col min="4615" max="4615" width="11.7109375" customWidth="1"/>
    <col min="4616" max="4616" width="12.85546875" customWidth="1"/>
    <col min="4617" max="4617" width="12.28515625" customWidth="1"/>
    <col min="4618" max="4618" width="14.28515625" customWidth="1"/>
    <col min="4619" max="4619" width="13.85546875" customWidth="1"/>
    <col min="4621" max="4621" width="11.140625" customWidth="1"/>
    <col min="4865" max="4865" width="25.7109375" customWidth="1"/>
    <col min="4866" max="4869" width="15.140625" customWidth="1"/>
    <col min="4870" max="4870" width="12.85546875" customWidth="1"/>
    <col min="4871" max="4871" width="11.7109375" customWidth="1"/>
    <col min="4872" max="4872" width="12.85546875" customWidth="1"/>
    <col min="4873" max="4873" width="12.28515625" customWidth="1"/>
    <col min="4874" max="4874" width="14.28515625" customWidth="1"/>
    <col min="4875" max="4875" width="13.85546875" customWidth="1"/>
    <col min="4877" max="4877" width="11.140625" customWidth="1"/>
    <col min="5121" max="5121" width="25.7109375" customWidth="1"/>
    <col min="5122" max="5125" width="15.140625" customWidth="1"/>
    <col min="5126" max="5126" width="12.85546875" customWidth="1"/>
    <col min="5127" max="5127" width="11.7109375" customWidth="1"/>
    <col min="5128" max="5128" width="12.85546875" customWidth="1"/>
    <col min="5129" max="5129" width="12.28515625" customWidth="1"/>
    <col min="5130" max="5130" width="14.28515625" customWidth="1"/>
    <col min="5131" max="5131" width="13.85546875" customWidth="1"/>
    <col min="5133" max="5133" width="11.140625" customWidth="1"/>
    <col min="5377" max="5377" width="25.7109375" customWidth="1"/>
    <col min="5378" max="5381" width="15.140625" customWidth="1"/>
    <col min="5382" max="5382" width="12.85546875" customWidth="1"/>
    <col min="5383" max="5383" width="11.7109375" customWidth="1"/>
    <col min="5384" max="5384" width="12.85546875" customWidth="1"/>
    <col min="5385" max="5385" width="12.28515625" customWidth="1"/>
    <col min="5386" max="5386" width="14.28515625" customWidth="1"/>
    <col min="5387" max="5387" width="13.85546875" customWidth="1"/>
    <col min="5389" max="5389" width="11.140625" customWidth="1"/>
    <col min="5633" max="5633" width="25.7109375" customWidth="1"/>
    <col min="5634" max="5637" width="15.140625" customWidth="1"/>
    <col min="5638" max="5638" width="12.85546875" customWidth="1"/>
    <col min="5639" max="5639" width="11.7109375" customWidth="1"/>
    <col min="5640" max="5640" width="12.85546875" customWidth="1"/>
    <col min="5641" max="5641" width="12.28515625" customWidth="1"/>
    <col min="5642" max="5642" width="14.28515625" customWidth="1"/>
    <col min="5643" max="5643" width="13.85546875" customWidth="1"/>
    <col min="5645" max="5645" width="11.140625" customWidth="1"/>
    <col min="5889" max="5889" width="25.7109375" customWidth="1"/>
    <col min="5890" max="5893" width="15.140625" customWidth="1"/>
    <col min="5894" max="5894" width="12.85546875" customWidth="1"/>
    <col min="5895" max="5895" width="11.7109375" customWidth="1"/>
    <col min="5896" max="5896" width="12.85546875" customWidth="1"/>
    <col min="5897" max="5897" width="12.28515625" customWidth="1"/>
    <col min="5898" max="5898" width="14.28515625" customWidth="1"/>
    <col min="5899" max="5899" width="13.85546875" customWidth="1"/>
    <col min="5901" max="5901" width="11.140625" customWidth="1"/>
    <col min="6145" max="6145" width="25.7109375" customWidth="1"/>
    <col min="6146" max="6149" width="15.140625" customWidth="1"/>
    <col min="6150" max="6150" width="12.85546875" customWidth="1"/>
    <col min="6151" max="6151" width="11.7109375" customWidth="1"/>
    <col min="6152" max="6152" width="12.85546875" customWidth="1"/>
    <col min="6153" max="6153" width="12.28515625" customWidth="1"/>
    <col min="6154" max="6154" width="14.28515625" customWidth="1"/>
    <col min="6155" max="6155" width="13.85546875" customWidth="1"/>
    <col min="6157" max="6157" width="11.140625" customWidth="1"/>
    <col min="6401" max="6401" width="25.7109375" customWidth="1"/>
    <col min="6402" max="6405" width="15.140625" customWidth="1"/>
    <col min="6406" max="6406" width="12.85546875" customWidth="1"/>
    <col min="6407" max="6407" width="11.7109375" customWidth="1"/>
    <col min="6408" max="6408" width="12.85546875" customWidth="1"/>
    <col min="6409" max="6409" width="12.28515625" customWidth="1"/>
    <col min="6410" max="6410" width="14.28515625" customWidth="1"/>
    <col min="6411" max="6411" width="13.85546875" customWidth="1"/>
    <col min="6413" max="6413" width="11.140625" customWidth="1"/>
    <col min="6657" max="6657" width="25.7109375" customWidth="1"/>
    <col min="6658" max="6661" width="15.140625" customWidth="1"/>
    <col min="6662" max="6662" width="12.85546875" customWidth="1"/>
    <col min="6663" max="6663" width="11.7109375" customWidth="1"/>
    <col min="6664" max="6664" width="12.85546875" customWidth="1"/>
    <col min="6665" max="6665" width="12.28515625" customWidth="1"/>
    <col min="6666" max="6666" width="14.28515625" customWidth="1"/>
    <col min="6667" max="6667" width="13.85546875" customWidth="1"/>
    <col min="6669" max="6669" width="11.140625" customWidth="1"/>
    <col min="6913" max="6913" width="25.7109375" customWidth="1"/>
    <col min="6914" max="6917" width="15.140625" customWidth="1"/>
    <col min="6918" max="6918" width="12.85546875" customWidth="1"/>
    <col min="6919" max="6919" width="11.7109375" customWidth="1"/>
    <col min="6920" max="6920" width="12.85546875" customWidth="1"/>
    <col min="6921" max="6921" width="12.28515625" customWidth="1"/>
    <col min="6922" max="6922" width="14.28515625" customWidth="1"/>
    <col min="6923" max="6923" width="13.85546875" customWidth="1"/>
    <col min="6925" max="6925" width="11.140625" customWidth="1"/>
    <col min="7169" max="7169" width="25.7109375" customWidth="1"/>
    <col min="7170" max="7173" width="15.140625" customWidth="1"/>
    <col min="7174" max="7174" width="12.85546875" customWidth="1"/>
    <col min="7175" max="7175" width="11.7109375" customWidth="1"/>
    <col min="7176" max="7176" width="12.85546875" customWidth="1"/>
    <col min="7177" max="7177" width="12.28515625" customWidth="1"/>
    <col min="7178" max="7178" width="14.28515625" customWidth="1"/>
    <col min="7179" max="7179" width="13.85546875" customWidth="1"/>
    <col min="7181" max="7181" width="11.140625" customWidth="1"/>
    <col min="7425" max="7425" width="25.7109375" customWidth="1"/>
    <col min="7426" max="7429" width="15.140625" customWidth="1"/>
    <col min="7430" max="7430" width="12.85546875" customWidth="1"/>
    <col min="7431" max="7431" width="11.7109375" customWidth="1"/>
    <col min="7432" max="7432" width="12.85546875" customWidth="1"/>
    <col min="7433" max="7433" width="12.28515625" customWidth="1"/>
    <col min="7434" max="7434" width="14.28515625" customWidth="1"/>
    <col min="7435" max="7435" width="13.85546875" customWidth="1"/>
    <col min="7437" max="7437" width="11.140625" customWidth="1"/>
    <col min="7681" max="7681" width="25.7109375" customWidth="1"/>
    <col min="7682" max="7685" width="15.140625" customWidth="1"/>
    <col min="7686" max="7686" width="12.85546875" customWidth="1"/>
    <col min="7687" max="7687" width="11.7109375" customWidth="1"/>
    <col min="7688" max="7688" width="12.85546875" customWidth="1"/>
    <col min="7689" max="7689" width="12.28515625" customWidth="1"/>
    <col min="7690" max="7690" width="14.28515625" customWidth="1"/>
    <col min="7691" max="7691" width="13.85546875" customWidth="1"/>
    <col min="7693" max="7693" width="11.140625" customWidth="1"/>
    <col min="7937" max="7937" width="25.7109375" customWidth="1"/>
    <col min="7938" max="7941" width="15.140625" customWidth="1"/>
    <col min="7942" max="7942" width="12.85546875" customWidth="1"/>
    <col min="7943" max="7943" width="11.7109375" customWidth="1"/>
    <col min="7944" max="7944" width="12.85546875" customWidth="1"/>
    <col min="7945" max="7945" width="12.28515625" customWidth="1"/>
    <col min="7946" max="7946" width="14.28515625" customWidth="1"/>
    <col min="7947" max="7947" width="13.85546875" customWidth="1"/>
    <col min="7949" max="7949" width="11.140625" customWidth="1"/>
    <col min="8193" max="8193" width="25.7109375" customWidth="1"/>
    <col min="8194" max="8197" width="15.140625" customWidth="1"/>
    <col min="8198" max="8198" width="12.85546875" customWidth="1"/>
    <col min="8199" max="8199" width="11.7109375" customWidth="1"/>
    <col min="8200" max="8200" width="12.85546875" customWidth="1"/>
    <col min="8201" max="8201" width="12.28515625" customWidth="1"/>
    <col min="8202" max="8202" width="14.28515625" customWidth="1"/>
    <col min="8203" max="8203" width="13.85546875" customWidth="1"/>
    <col min="8205" max="8205" width="11.140625" customWidth="1"/>
    <col min="8449" max="8449" width="25.7109375" customWidth="1"/>
    <col min="8450" max="8453" width="15.140625" customWidth="1"/>
    <col min="8454" max="8454" width="12.85546875" customWidth="1"/>
    <col min="8455" max="8455" width="11.7109375" customWidth="1"/>
    <col min="8456" max="8456" width="12.85546875" customWidth="1"/>
    <col min="8457" max="8457" width="12.28515625" customWidth="1"/>
    <col min="8458" max="8458" width="14.28515625" customWidth="1"/>
    <col min="8459" max="8459" width="13.85546875" customWidth="1"/>
    <col min="8461" max="8461" width="11.140625" customWidth="1"/>
    <col min="8705" max="8705" width="25.7109375" customWidth="1"/>
    <col min="8706" max="8709" width="15.140625" customWidth="1"/>
    <col min="8710" max="8710" width="12.85546875" customWidth="1"/>
    <col min="8711" max="8711" width="11.7109375" customWidth="1"/>
    <col min="8712" max="8712" width="12.85546875" customWidth="1"/>
    <col min="8713" max="8713" width="12.28515625" customWidth="1"/>
    <col min="8714" max="8714" width="14.28515625" customWidth="1"/>
    <col min="8715" max="8715" width="13.85546875" customWidth="1"/>
    <col min="8717" max="8717" width="11.140625" customWidth="1"/>
    <col min="8961" max="8961" width="25.7109375" customWidth="1"/>
    <col min="8962" max="8965" width="15.140625" customWidth="1"/>
    <col min="8966" max="8966" width="12.85546875" customWidth="1"/>
    <col min="8967" max="8967" width="11.7109375" customWidth="1"/>
    <col min="8968" max="8968" width="12.85546875" customWidth="1"/>
    <col min="8969" max="8969" width="12.28515625" customWidth="1"/>
    <col min="8970" max="8970" width="14.28515625" customWidth="1"/>
    <col min="8971" max="8971" width="13.85546875" customWidth="1"/>
    <col min="8973" max="8973" width="11.140625" customWidth="1"/>
    <col min="9217" max="9217" width="25.7109375" customWidth="1"/>
    <col min="9218" max="9221" width="15.140625" customWidth="1"/>
    <col min="9222" max="9222" width="12.85546875" customWidth="1"/>
    <col min="9223" max="9223" width="11.7109375" customWidth="1"/>
    <col min="9224" max="9224" width="12.85546875" customWidth="1"/>
    <col min="9225" max="9225" width="12.28515625" customWidth="1"/>
    <col min="9226" max="9226" width="14.28515625" customWidth="1"/>
    <col min="9227" max="9227" width="13.85546875" customWidth="1"/>
    <col min="9229" max="9229" width="11.140625" customWidth="1"/>
    <col min="9473" max="9473" width="25.7109375" customWidth="1"/>
    <col min="9474" max="9477" width="15.140625" customWidth="1"/>
    <col min="9478" max="9478" width="12.85546875" customWidth="1"/>
    <col min="9479" max="9479" width="11.7109375" customWidth="1"/>
    <col min="9480" max="9480" width="12.85546875" customWidth="1"/>
    <col min="9481" max="9481" width="12.28515625" customWidth="1"/>
    <col min="9482" max="9482" width="14.28515625" customWidth="1"/>
    <col min="9483" max="9483" width="13.85546875" customWidth="1"/>
    <col min="9485" max="9485" width="11.140625" customWidth="1"/>
    <col min="9729" max="9729" width="25.7109375" customWidth="1"/>
    <col min="9730" max="9733" width="15.140625" customWidth="1"/>
    <col min="9734" max="9734" width="12.85546875" customWidth="1"/>
    <col min="9735" max="9735" width="11.7109375" customWidth="1"/>
    <col min="9736" max="9736" width="12.85546875" customWidth="1"/>
    <col min="9737" max="9737" width="12.28515625" customWidth="1"/>
    <col min="9738" max="9738" width="14.28515625" customWidth="1"/>
    <col min="9739" max="9739" width="13.85546875" customWidth="1"/>
    <col min="9741" max="9741" width="11.140625" customWidth="1"/>
    <col min="9985" max="9985" width="25.7109375" customWidth="1"/>
    <col min="9986" max="9989" width="15.140625" customWidth="1"/>
    <col min="9990" max="9990" width="12.85546875" customWidth="1"/>
    <col min="9991" max="9991" width="11.7109375" customWidth="1"/>
    <col min="9992" max="9992" width="12.85546875" customWidth="1"/>
    <col min="9993" max="9993" width="12.28515625" customWidth="1"/>
    <col min="9994" max="9994" width="14.28515625" customWidth="1"/>
    <col min="9995" max="9995" width="13.85546875" customWidth="1"/>
    <col min="9997" max="9997" width="11.140625" customWidth="1"/>
    <col min="10241" max="10241" width="25.7109375" customWidth="1"/>
    <col min="10242" max="10245" width="15.140625" customWidth="1"/>
    <col min="10246" max="10246" width="12.85546875" customWidth="1"/>
    <col min="10247" max="10247" width="11.7109375" customWidth="1"/>
    <col min="10248" max="10248" width="12.85546875" customWidth="1"/>
    <col min="10249" max="10249" width="12.28515625" customWidth="1"/>
    <col min="10250" max="10250" width="14.28515625" customWidth="1"/>
    <col min="10251" max="10251" width="13.85546875" customWidth="1"/>
    <col min="10253" max="10253" width="11.140625" customWidth="1"/>
    <col min="10497" max="10497" width="25.7109375" customWidth="1"/>
    <col min="10498" max="10501" width="15.140625" customWidth="1"/>
    <col min="10502" max="10502" width="12.85546875" customWidth="1"/>
    <col min="10503" max="10503" width="11.7109375" customWidth="1"/>
    <col min="10504" max="10504" width="12.85546875" customWidth="1"/>
    <col min="10505" max="10505" width="12.28515625" customWidth="1"/>
    <col min="10506" max="10506" width="14.28515625" customWidth="1"/>
    <col min="10507" max="10507" width="13.85546875" customWidth="1"/>
    <col min="10509" max="10509" width="11.140625" customWidth="1"/>
    <col min="10753" max="10753" width="25.7109375" customWidth="1"/>
    <col min="10754" max="10757" width="15.140625" customWidth="1"/>
    <col min="10758" max="10758" width="12.85546875" customWidth="1"/>
    <col min="10759" max="10759" width="11.7109375" customWidth="1"/>
    <col min="10760" max="10760" width="12.85546875" customWidth="1"/>
    <col min="10761" max="10761" width="12.28515625" customWidth="1"/>
    <col min="10762" max="10762" width="14.28515625" customWidth="1"/>
    <col min="10763" max="10763" width="13.85546875" customWidth="1"/>
    <col min="10765" max="10765" width="11.140625" customWidth="1"/>
    <col min="11009" max="11009" width="25.7109375" customWidth="1"/>
    <col min="11010" max="11013" width="15.140625" customWidth="1"/>
    <col min="11014" max="11014" width="12.85546875" customWidth="1"/>
    <col min="11015" max="11015" width="11.7109375" customWidth="1"/>
    <col min="11016" max="11016" width="12.85546875" customWidth="1"/>
    <col min="11017" max="11017" width="12.28515625" customWidth="1"/>
    <col min="11018" max="11018" width="14.28515625" customWidth="1"/>
    <col min="11019" max="11019" width="13.85546875" customWidth="1"/>
    <col min="11021" max="11021" width="11.140625" customWidth="1"/>
    <col min="11265" max="11265" width="25.7109375" customWidth="1"/>
    <col min="11266" max="11269" width="15.140625" customWidth="1"/>
    <col min="11270" max="11270" width="12.85546875" customWidth="1"/>
    <col min="11271" max="11271" width="11.7109375" customWidth="1"/>
    <col min="11272" max="11272" width="12.85546875" customWidth="1"/>
    <col min="11273" max="11273" width="12.28515625" customWidth="1"/>
    <col min="11274" max="11274" width="14.28515625" customWidth="1"/>
    <col min="11275" max="11275" width="13.85546875" customWidth="1"/>
    <col min="11277" max="11277" width="11.140625" customWidth="1"/>
    <col min="11521" max="11521" width="25.7109375" customWidth="1"/>
    <col min="11522" max="11525" width="15.140625" customWidth="1"/>
    <col min="11526" max="11526" width="12.85546875" customWidth="1"/>
    <col min="11527" max="11527" width="11.7109375" customWidth="1"/>
    <col min="11528" max="11528" width="12.85546875" customWidth="1"/>
    <col min="11529" max="11529" width="12.28515625" customWidth="1"/>
    <col min="11530" max="11530" width="14.28515625" customWidth="1"/>
    <col min="11531" max="11531" width="13.85546875" customWidth="1"/>
    <col min="11533" max="11533" width="11.140625" customWidth="1"/>
    <col min="11777" max="11777" width="25.7109375" customWidth="1"/>
    <col min="11778" max="11781" width="15.140625" customWidth="1"/>
    <col min="11782" max="11782" width="12.85546875" customWidth="1"/>
    <col min="11783" max="11783" width="11.7109375" customWidth="1"/>
    <col min="11784" max="11784" width="12.85546875" customWidth="1"/>
    <col min="11785" max="11785" width="12.28515625" customWidth="1"/>
    <col min="11786" max="11786" width="14.28515625" customWidth="1"/>
    <col min="11787" max="11787" width="13.85546875" customWidth="1"/>
    <col min="11789" max="11789" width="11.140625" customWidth="1"/>
    <col min="12033" max="12033" width="25.7109375" customWidth="1"/>
    <col min="12034" max="12037" width="15.140625" customWidth="1"/>
    <col min="12038" max="12038" width="12.85546875" customWidth="1"/>
    <col min="12039" max="12039" width="11.7109375" customWidth="1"/>
    <col min="12040" max="12040" width="12.85546875" customWidth="1"/>
    <col min="12041" max="12041" width="12.28515625" customWidth="1"/>
    <col min="12042" max="12042" width="14.28515625" customWidth="1"/>
    <col min="12043" max="12043" width="13.85546875" customWidth="1"/>
    <col min="12045" max="12045" width="11.140625" customWidth="1"/>
    <col min="12289" max="12289" width="25.7109375" customWidth="1"/>
    <col min="12290" max="12293" width="15.140625" customWidth="1"/>
    <col min="12294" max="12294" width="12.85546875" customWidth="1"/>
    <col min="12295" max="12295" width="11.7109375" customWidth="1"/>
    <col min="12296" max="12296" width="12.85546875" customWidth="1"/>
    <col min="12297" max="12297" width="12.28515625" customWidth="1"/>
    <col min="12298" max="12298" width="14.28515625" customWidth="1"/>
    <col min="12299" max="12299" width="13.85546875" customWidth="1"/>
    <col min="12301" max="12301" width="11.140625" customWidth="1"/>
    <col min="12545" max="12545" width="25.7109375" customWidth="1"/>
    <col min="12546" max="12549" width="15.140625" customWidth="1"/>
    <col min="12550" max="12550" width="12.85546875" customWidth="1"/>
    <col min="12551" max="12551" width="11.7109375" customWidth="1"/>
    <col min="12552" max="12552" width="12.85546875" customWidth="1"/>
    <col min="12553" max="12553" width="12.28515625" customWidth="1"/>
    <col min="12554" max="12554" width="14.28515625" customWidth="1"/>
    <col min="12555" max="12555" width="13.85546875" customWidth="1"/>
    <col min="12557" max="12557" width="11.140625" customWidth="1"/>
    <col min="12801" max="12801" width="25.7109375" customWidth="1"/>
    <col min="12802" max="12805" width="15.140625" customWidth="1"/>
    <col min="12806" max="12806" width="12.85546875" customWidth="1"/>
    <col min="12807" max="12807" width="11.7109375" customWidth="1"/>
    <col min="12808" max="12808" width="12.85546875" customWidth="1"/>
    <col min="12809" max="12809" width="12.28515625" customWidth="1"/>
    <col min="12810" max="12810" width="14.28515625" customWidth="1"/>
    <col min="12811" max="12811" width="13.85546875" customWidth="1"/>
    <col min="12813" max="12813" width="11.140625" customWidth="1"/>
    <col min="13057" max="13057" width="25.7109375" customWidth="1"/>
    <col min="13058" max="13061" width="15.140625" customWidth="1"/>
    <col min="13062" max="13062" width="12.85546875" customWidth="1"/>
    <col min="13063" max="13063" width="11.7109375" customWidth="1"/>
    <col min="13064" max="13064" width="12.85546875" customWidth="1"/>
    <col min="13065" max="13065" width="12.28515625" customWidth="1"/>
    <col min="13066" max="13066" width="14.28515625" customWidth="1"/>
    <col min="13067" max="13067" width="13.85546875" customWidth="1"/>
    <col min="13069" max="13069" width="11.140625" customWidth="1"/>
    <col min="13313" max="13313" width="25.7109375" customWidth="1"/>
    <col min="13314" max="13317" width="15.140625" customWidth="1"/>
    <col min="13318" max="13318" width="12.85546875" customWidth="1"/>
    <col min="13319" max="13319" width="11.7109375" customWidth="1"/>
    <col min="13320" max="13320" width="12.85546875" customWidth="1"/>
    <col min="13321" max="13321" width="12.28515625" customWidth="1"/>
    <col min="13322" max="13322" width="14.28515625" customWidth="1"/>
    <col min="13323" max="13323" width="13.85546875" customWidth="1"/>
    <col min="13325" max="13325" width="11.140625" customWidth="1"/>
    <col min="13569" max="13569" width="25.7109375" customWidth="1"/>
    <col min="13570" max="13573" width="15.140625" customWidth="1"/>
    <col min="13574" max="13574" width="12.85546875" customWidth="1"/>
    <col min="13575" max="13575" width="11.7109375" customWidth="1"/>
    <col min="13576" max="13576" width="12.85546875" customWidth="1"/>
    <col min="13577" max="13577" width="12.28515625" customWidth="1"/>
    <col min="13578" max="13578" width="14.28515625" customWidth="1"/>
    <col min="13579" max="13579" width="13.85546875" customWidth="1"/>
    <col min="13581" max="13581" width="11.140625" customWidth="1"/>
    <col min="13825" max="13825" width="25.7109375" customWidth="1"/>
    <col min="13826" max="13829" width="15.140625" customWidth="1"/>
    <col min="13830" max="13830" width="12.85546875" customWidth="1"/>
    <col min="13831" max="13831" width="11.7109375" customWidth="1"/>
    <col min="13832" max="13832" width="12.85546875" customWidth="1"/>
    <col min="13833" max="13833" width="12.28515625" customWidth="1"/>
    <col min="13834" max="13834" width="14.28515625" customWidth="1"/>
    <col min="13835" max="13835" width="13.85546875" customWidth="1"/>
    <col min="13837" max="13837" width="11.140625" customWidth="1"/>
    <col min="14081" max="14081" width="25.7109375" customWidth="1"/>
    <col min="14082" max="14085" width="15.140625" customWidth="1"/>
    <col min="14086" max="14086" width="12.85546875" customWidth="1"/>
    <col min="14087" max="14087" width="11.7109375" customWidth="1"/>
    <col min="14088" max="14088" width="12.85546875" customWidth="1"/>
    <col min="14089" max="14089" width="12.28515625" customWidth="1"/>
    <col min="14090" max="14090" width="14.28515625" customWidth="1"/>
    <col min="14091" max="14091" width="13.85546875" customWidth="1"/>
    <col min="14093" max="14093" width="11.140625" customWidth="1"/>
    <col min="14337" max="14337" width="25.7109375" customWidth="1"/>
    <col min="14338" max="14341" width="15.140625" customWidth="1"/>
    <col min="14342" max="14342" width="12.85546875" customWidth="1"/>
    <col min="14343" max="14343" width="11.7109375" customWidth="1"/>
    <col min="14344" max="14344" width="12.85546875" customWidth="1"/>
    <col min="14345" max="14345" width="12.28515625" customWidth="1"/>
    <col min="14346" max="14346" width="14.28515625" customWidth="1"/>
    <col min="14347" max="14347" width="13.85546875" customWidth="1"/>
    <col min="14349" max="14349" width="11.140625" customWidth="1"/>
    <col min="14593" max="14593" width="25.7109375" customWidth="1"/>
    <col min="14594" max="14597" width="15.140625" customWidth="1"/>
    <col min="14598" max="14598" width="12.85546875" customWidth="1"/>
    <col min="14599" max="14599" width="11.7109375" customWidth="1"/>
    <col min="14600" max="14600" width="12.85546875" customWidth="1"/>
    <col min="14601" max="14601" width="12.28515625" customWidth="1"/>
    <col min="14602" max="14602" width="14.28515625" customWidth="1"/>
    <col min="14603" max="14603" width="13.85546875" customWidth="1"/>
    <col min="14605" max="14605" width="11.140625" customWidth="1"/>
    <col min="14849" max="14849" width="25.7109375" customWidth="1"/>
    <col min="14850" max="14853" width="15.140625" customWidth="1"/>
    <col min="14854" max="14854" width="12.85546875" customWidth="1"/>
    <col min="14855" max="14855" width="11.7109375" customWidth="1"/>
    <col min="14856" max="14856" width="12.85546875" customWidth="1"/>
    <col min="14857" max="14857" width="12.28515625" customWidth="1"/>
    <col min="14858" max="14858" width="14.28515625" customWidth="1"/>
    <col min="14859" max="14859" width="13.85546875" customWidth="1"/>
    <col min="14861" max="14861" width="11.140625" customWidth="1"/>
    <col min="15105" max="15105" width="25.7109375" customWidth="1"/>
    <col min="15106" max="15109" width="15.140625" customWidth="1"/>
    <col min="15110" max="15110" width="12.85546875" customWidth="1"/>
    <col min="15111" max="15111" width="11.7109375" customWidth="1"/>
    <col min="15112" max="15112" width="12.85546875" customWidth="1"/>
    <col min="15113" max="15113" width="12.28515625" customWidth="1"/>
    <col min="15114" max="15114" width="14.28515625" customWidth="1"/>
    <col min="15115" max="15115" width="13.85546875" customWidth="1"/>
    <col min="15117" max="15117" width="11.140625" customWidth="1"/>
    <col min="15361" max="15361" width="25.7109375" customWidth="1"/>
    <col min="15362" max="15365" width="15.140625" customWidth="1"/>
    <col min="15366" max="15366" width="12.85546875" customWidth="1"/>
    <col min="15367" max="15367" width="11.7109375" customWidth="1"/>
    <col min="15368" max="15368" width="12.85546875" customWidth="1"/>
    <col min="15369" max="15369" width="12.28515625" customWidth="1"/>
    <col min="15370" max="15370" width="14.28515625" customWidth="1"/>
    <col min="15371" max="15371" width="13.85546875" customWidth="1"/>
    <col min="15373" max="15373" width="11.140625" customWidth="1"/>
    <col min="15617" max="15617" width="25.7109375" customWidth="1"/>
    <col min="15618" max="15621" width="15.140625" customWidth="1"/>
    <col min="15622" max="15622" width="12.85546875" customWidth="1"/>
    <col min="15623" max="15623" width="11.7109375" customWidth="1"/>
    <col min="15624" max="15624" width="12.85546875" customWidth="1"/>
    <col min="15625" max="15625" width="12.28515625" customWidth="1"/>
    <col min="15626" max="15626" width="14.28515625" customWidth="1"/>
    <col min="15627" max="15627" width="13.85546875" customWidth="1"/>
    <col min="15629" max="15629" width="11.140625" customWidth="1"/>
    <col min="15873" max="15873" width="25.7109375" customWidth="1"/>
    <col min="15874" max="15877" width="15.140625" customWidth="1"/>
    <col min="15878" max="15878" width="12.85546875" customWidth="1"/>
    <col min="15879" max="15879" width="11.7109375" customWidth="1"/>
    <col min="15880" max="15880" width="12.85546875" customWidth="1"/>
    <col min="15881" max="15881" width="12.28515625" customWidth="1"/>
    <col min="15882" max="15882" width="14.28515625" customWidth="1"/>
    <col min="15883" max="15883" width="13.85546875" customWidth="1"/>
    <col min="15885" max="15885" width="11.140625" customWidth="1"/>
    <col min="16129" max="16129" width="25.7109375" customWidth="1"/>
    <col min="16130" max="16133" width="15.140625" customWidth="1"/>
    <col min="16134" max="16134" width="12.85546875" customWidth="1"/>
    <col min="16135" max="16135" width="11.7109375" customWidth="1"/>
    <col min="16136" max="16136" width="12.85546875" customWidth="1"/>
    <col min="16137" max="16137" width="12.28515625" customWidth="1"/>
    <col min="16138" max="16138" width="14.28515625" customWidth="1"/>
    <col min="16139" max="16139" width="13.85546875" customWidth="1"/>
    <col min="16141" max="16141" width="11.140625" customWidth="1"/>
  </cols>
  <sheetData>
    <row r="1" spans="1:14" ht="15.75">
      <c r="A1" s="1461" t="s">
        <v>52</v>
      </c>
      <c r="B1" s="1461"/>
      <c r="C1" s="1461"/>
      <c r="D1" s="1461"/>
      <c r="E1" s="1461"/>
      <c r="F1" s="1461"/>
      <c r="G1" s="1461"/>
      <c r="H1" s="1461"/>
      <c r="I1" s="1461"/>
      <c r="J1" s="1461"/>
      <c r="K1" s="1461"/>
    </row>
    <row r="2" spans="1:14" ht="15.75">
      <c r="A2" s="1461" t="s">
        <v>1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</row>
    <row r="3" spans="1:14" ht="15.7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4" s="62" customFormat="1" ht="21" customHeight="1">
      <c r="A4" s="1480" t="s">
        <v>2</v>
      </c>
      <c r="B4" s="1546" t="s">
        <v>53</v>
      </c>
      <c r="C4" s="1547"/>
      <c r="D4" s="1546" t="s">
        <v>54</v>
      </c>
      <c r="E4" s="1547"/>
      <c r="F4" s="1546" t="s">
        <v>55</v>
      </c>
      <c r="G4" s="1547"/>
      <c r="H4" s="1546" t="s">
        <v>56</v>
      </c>
      <c r="I4" s="1547"/>
      <c r="J4" s="1548" t="s">
        <v>57</v>
      </c>
      <c r="K4" s="1549"/>
    </row>
    <row r="5" spans="1:14" s="62" customFormat="1" ht="25.5" customHeight="1">
      <c r="A5" s="1487"/>
      <c r="B5" s="1071" t="s">
        <v>58</v>
      </c>
      <c r="C5" s="1072" t="s">
        <v>59</v>
      </c>
      <c r="D5" s="1110" t="s">
        <v>58</v>
      </c>
      <c r="E5" s="1080" t="s">
        <v>59</v>
      </c>
      <c r="F5" s="1110" t="s">
        <v>58</v>
      </c>
      <c r="G5" s="1080" t="s">
        <v>59</v>
      </c>
      <c r="H5" s="1110" t="s">
        <v>58</v>
      </c>
      <c r="I5" s="1080" t="s">
        <v>59</v>
      </c>
      <c r="J5" s="1071" t="s">
        <v>58</v>
      </c>
      <c r="K5" s="1072" t="s">
        <v>59</v>
      </c>
    </row>
    <row r="6" spans="1:14" s="63" customFormat="1" ht="30" customHeight="1">
      <c r="A6" s="1029" t="s">
        <v>11</v>
      </c>
      <c r="B6" s="1088">
        <v>24720</v>
      </c>
      <c r="C6" s="1111">
        <v>18</v>
      </c>
      <c r="D6" s="1112">
        <v>2072700</v>
      </c>
      <c r="E6" s="1085">
        <v>18</v>
      </c>
      <c r="F6" s="1084">
        <v>1650000</v>
      </c>
      <c r="G6" s="1094">
        <v>3</v>
      </c>
      <c r="H6" s="1113">
        <v>0</v>
      </c>
      <c r="I6" s="1124">
        <v>0</v>
      </c>
      <c r="J6" s="1113">
        <f>+B6+D6+F6+H6</f>
        <v>3747420</v>
      </c>
      <c r="K6" s="1295">
        <f>+C6+E6+G6+I6</f>
        <v>39</v>
      </c>
      <c r="L6" s="1068"/>
      <c r="M6" s="1068"/>
    </row>
    <row r="7" spans="1:14" s="63" customFormat="1" ht="36" customHeight="1">
      <c r="A7" s="95" t="s">
        <v>12</v>
      </c>
      <c r="B7" s="1088">
        <v>86489</v>
      </c>
      <c r="C7" s="1095">
        <v>94</v>
      </c>
      <c r="D7" s="1099">
        <v>2222900</v>
      </c>
      <c r="E7" s="1058">
        <v>20</v>
      </c>
      <c r="F7" s="1088">
        <v>0</v>
      </c>
      <c r="G7" s="1095">
        <v>0</v>
      </c>
      <c r="H7" s="1088">
        <v>0</v>
      </c>
      <c r="I7" s="1058">
        <v>0</v>
      </c>
      <c r="J7" s="1113">
        <f t="shared" ref="J7:J12" si="0">+B7+D7+F7+H7</f>
        <v>2309389</v>
      </c>
      <c r="K7" s="1295">
        <f t="shared" ref="K7:K12" si="1">+C7+E7+G7+I7</f>
        <v>114</v>
      </c>
      <c r="L7" s="1068"/>
      <c r="M7" s="1068"/>
    </row>
    <row r="8" spans="1:14" s="63" customFormat="1" ht="30.75" customHeight="1">
      <c r="A8" s="95" t="s">
        <v>13</v>
      </c>
      <c r="B8" s="1088">
        <v>4556</v>
      </c>
      <c r="C8" s="1095">
        <v>26</v>
      </c>
      <c r="D8" s="1099">
        <v>870500</v>
      </c>
      <c r="E8" s="1058">
        <v>10</v>
      </c>
      <c r="F8" s="1088">
        <v>1222080</v>
      </c>
      <c r="G8" s="1095">
        <v>2</v>
      </c>
      <c r="H8" s="1099">
        <v>578520</v>
      </c>
      <c r="I8" s="1058">
        <v>4</v>
      </c>
      <c r="J8" s="1113">
        <f t="shared" si="0"/>
        <v>2675656</v>
      </c>
      <c r="K8" s="1295">
        <f t="shared" si="1"/>
        <v>42</v>
      </c>
      <c r="L8" s="1068"/>
      <c r="M8" s="1068"/>
    </row>
    <row r="9" spans="1:14" s="63" customFormat="1" ht="27.75" customHeight="1">
      <c r="A9" s="95" t="s">
        <v>14</v>
      </c>
      <c r="B9" s="1114">
        <v>6926</v>
      </c>
      <c r="C9" s="1115">
        <v>78</v>
      </c>
      <c r="D9" s="1099">
        <v>712000</v>
      </c>
      <c r="E9" s="1058">
        <v>4</v>
      </c>
      <c r="F9" s="1088">
        <v>800000</v>
      </c>
      <c r="G9" s="1095">
        <v>1</v>
      </c>
      <c r="H9" s="1116">
        <v>184000</v>
      </c>
      <c r="I9" s="1108">
        <v>2</v>
      </c>
      <c r="J9" s="1113">
        <f t="shared" si="0"/>
        <v>1702926</v>
      </c>
      <c r="K9" s="1295">
        <f t="shared" si="1"/>
        <v>85</v>
      </c>
      <c r="L9" s="1068"/>
      <c r="M9" s="1068"/>
    </row>
    <row r="10" spans="1:14" s="63" customFormat="1" ht="29.25" customHeight="1">
      <c r="A10" s="95" t="s">
        <v>15</v>
      </c>
      <c r="B10" s="1088">
        <v>3185</v>
      </c>
      <c r="C10" s="1095">
        <v>14</v>
      </c>
      <c r="D10" s="1099">
        <v>2323100</v>
      </c>
      <c r="E10" s="1058">
        <v>19</v>
      </c>
      <c r="F10" s="1088">
        <v>0</v>
      </c>
      <c r="G10" s="1095">
        <v>0</v>
      </c>
      <c r="H10" s="1099">
        <v>160000</v>
      </c>
      <c r="I10" s="1058">
        <v>1</v>
      </c>
      <c r="J10" s="1113">
        <f t="shared" si="0"/>
        <v>2486285</v>
      </c>
      <c r="K10" s="1295">
        <f t="shared" si="1"/>
        <v>34</v>
      </c>
      <c r="L10" s="1068"/>
      <c r="M10" s="1068"/>
    </row>
    <row r="11" spans="1:14" s="63" customFormat="1" ht="33" customHeight="1">
      <c r="A11" s="95" t="s">
        <v>16</v>
      </c>
      <c r="B11" s="1088">
        <v>1645</v>
      </c>
      <c r="C11" s="1095">
        <v>13</v>
      </c>
      <c r="D11" s="1099">
        <v>7691000</v>
      </c>
      <c r="E11" s="1058">
        <v>25</v>
      </c>
      <c r="F11" s="1088">
        <v>950000</v>
      </c>
      <c r="G11" s="1095">
        <v>1</v>
      </c>
      <c r="H11" s="1104">
        <v>1935000</v>
      </c>
      <c r="I11" s="1109">
        <v>13</v>
      </c>
      <c r="J11" s="1113">
        <f t="shared" si="0"/>
        <v>10577645</v>
      </c>
      <c r="K11" s="1295">
        <f t="shared" si="1"/>
        <v>52</v>
      </c>
      <c r="L11" s="1068"/>
      <c r="M11" s="1068"/>
    </row>
    <row r="12" spans="1:14" s="63" customFormat="1" ht="27.75" customHeight="1">
      <c r="A12" s="96" t="s">
        <v>17</v>
      </c>
      <c r="B12" s="1117">
        <v>37427</v>
      </c>
      <c r="C12" s="1118">
        <v>24</v>
      </c>
      <c r="D12" s="1101">
        <v>4033500</v>
      </c>
      <c r="E12" s="1090">
        <v>58</v>
      </c>
      <c r="F12" s="1089">
        <v>1515936</v>
      </c>
      <c r="G12" s="1100">
        <v>2</v>
      </c>
      <c r="H12" s="1101">
        <v>648512</v>
      </c>
      <c r="I12" s="1090">
        <v>3</v>
      </c>
      <c r="J12" s="1113">
        <f t="shared" si="0"/>
        <v>6235375</v>
      </c>
      <c r="K12" s="1295">
        <f t="shared" si="1"/>
        <v>87</v>
      </c>
      <c r="L12" s="1068"/>
      <c r="M12" s="1068"/>
    </row>
    <row r="13" spans="1:14" s="62" customFormat="1" ht="32.25" customHeight="1" thickBot="1">
      <c r="A13" s="97" t="s">
        <v>18</v>
      </c>
      <c r="B13" s="1119">
        <f>SUM(B6:B12)</f>
        <v>164948</v>
      </c>
      <c r="C13" s="91">
        <f>SUM(C6:C12)</f>
        <v>267</v>
      </c>
      <c r="D13" s="1120">
        <f t="shared" ref="D13:K13" si="2">SUM(D6:D12)</f>
        <v>19925700</v>
      </c>
      <c r="E13" s="91">
        <f t="shared" si="2"/>
        <v>154</v>
      </c>
      <c r="F13" s="1120">
        <f t="shared" si="2"/>
        <v>6138016</v>
      </c>
      <c r="G13" s="91">
        <f t="shared" si="2"/>
        <v>9</v>
      </c>
      <c r="H13" s="1120">
        <f t="shared" si="2"/>
        <v>3506032</v>
      </c>
      <c r="I13" s="91">
        <f t="shared" si="2"/>
        <v>23</v>
      </c>
      <c r="J13" s="98">
        <f t="shared" si="2"/>
        <v>29734696</v>
      </c>
      <c r="K13" s="91">
        <f t="shared" si="2"/>
        <v>453</v>
      </c>
      <c r="L13" s="1069"/>
      <c r="M13" s="1069"/>
    </row>
    <row r="14" spans="1:14" s="62" customFormat="1" ht="32.25" customHeight="1">
      <c r="A14" s="1553" t="s">
        <v>1731</v>
      </c>
      <c r="B14" s="1554"/>
      <c r="C14" s="1554"/>
      <c r="D14" s="1554"/>
      <c r="E14" s="1554"/>
      <c r="F14" s="1555"/>
      <c r="G14" s="107"/>
      <c r="H14" s="1219"/>
      <c r="I14" s="107"/>
      <c r="J14" s="107"/>
      <c r="K14" s="107"/>
      <c r="L14" s="1069"/>
      <c r="M14" s="1069"/>
    </row>
    <row r="15" spans="1:14" s="62" customFormat="1" ht="18.75" customHeight="1" thickBot="1">
      <c r="A15" s="1541" t="s">
        <v>1740</v>
      </c>
      <c r="B15" s="1542"/>
      <c r="C15" s="1542"/>
      <c r="D15" s="1542"/>
      <c r="E15" s="1542"/>
      <c r="F15" s="1543"/>
      <c r="G15" s="107"/>
      <c r="H15" s="1220" t="s">
        <v>1429</v>
      </c>
      <c r="I15" s="1221"/>
      <c r="J15" s="107"/>
      <c r="L15" s="1220"/>
      <c r="M15" s="1221"/>
      <c r="N15" s="107"/>
    </row>
    <row r="16" spans="1:14" s="62" customFormat="1" ht="18.75" customHeight="1">
      <c r="A16" s="1422" t="s">
        <v>1323</v>
      </c>
      <c r="B16" s="1423"/>
      <c r="C16" s="1556" t="s">
        <v>1320</v>
      </c>
      <c r="D16" s="1556"/>
      <c r="E16" s="1551" t="s">
        <v>1325</v>
      </c>
      <c r="F16" s="1552"/>
      <c r="G16" s="107"/>
      <c r="H16" s="1223" t="s">
        <v>1425</v>
      </c>
      <c r="J16"/>
      <c r="L16" s="1220"/>
      <c r="M16" s="1221"/>
      <c r="N16" s="107"/>
    </row>
    <row r="17" spans="1:14" s="62" customFormat="1" ht="18.75" customHeight="1">
      <c r="A17" s="1408" t="s">
        <v>1691</v>
      </c>
      <c r="B17" s="1384"/>
      <c r="C17" s="266" t="s">
        <v>1715</v>
      </c>
      <c r="D17" s="266"/>
      <c r="E17" s="1409" t="s">
        <v>1720</v>
      </c>
      <c r="F17" s="1410"/>
      <c r="G17" s="107"/>
      <c r="H17" s="1121" t="s">
        <v>1426</v>
      </c>
      <c r="I17" s="1122"/>
      <c r="J17" s="355"/>
      <c r="L17" s="1220"/>
      <c r="M17" s="1221"/>
      <c r="N17" s="107"/>
    </row>
    <row r="18" spans="1:14" s="62" customFormat="1" ht="18.75" customHeight="1">
      <c r="A18" s="1411" t="s">
        <v>1688</v>
      </c>
      <c r="B18" s="301"/>
      <c r="C18" s="266" t="s">
        <v>1713</v>
      </c>
      <c r="D18" s="266"/>
      <c r="E18" s="1419" t="s">
        <v>1721</v>
      </c>
      <c r="F18" s="1420"/>
      <c r="G18" s="107"/>
      <c r="H18" s="1223" t="s">
        <v>1427</v>
      </c>
      <c r="I18"/>
      <c r="J18"/>
      <c r="K18"/>
      <c r="L18" s="1223"/>
      <c r="N18"/>
    </row>
    <row r="19" spans="1:14" s="62" customFormat="1" ht="18" customHeight="1">
      <c r="A19" s="1412" t="s">
        <v>1689</v>
      </c>
      <c r="B19" s="266"/>
      <c r="C19" s="266" t="s">
        <v>1714</v>
      </c>
      <c r="D19" s="266"/>
      <c r="E19" s="1419" t="s">
        <v>1722</v>
      </c>
      <c r="F19" s="1420"/>
      <c r="H19" s="1227" t="s">
        <v>1428</v>
      </c>
      <c r="I19" s="145"/>
      <c r="J19" s="145"/>
      <c r="K19"/>
      <c r="L19" s="1121"/>
      <c r="M19" s="1122"/>
      <c r="N19" s="355"/>
    </row>
    <row r="20" spans="1:14">
      <c r="A20" s="1413"/>
      <c r="B20" s="266"/>
      <c r="C20" s="1414" t="s">
        <v>1739</v>
      </c>
      <c r="D20" s="1414"/>
      <c r="E20" s="1419" t="s">
        <v>1723</v>
      </c>
      <c r="F20" s="1420"/>
      <c r="L20" s="1223"/>
    </row>
    <row r="21" spans="1:14" ht="15.75" thickBot="1">
      <c r="A21" s="1386" t="s">
        <v>1321</v>
      </c>
      <c r="B21" s="266"/>
      <c r="C21" s="266" t="s">
        <v>1716</v>
      </c>
      <c r="D21" s="266"/>
      <c r="E21" s="1419" t="s">
        <v>1724</v>
      </c>
      <c r="F21" s="1420"/>
      <c r="L21" s="1223"/>
    </row>
    <row r="22" spans="1:14">
      <c r="A22" s="1402" t="s">
        <v>1701</v>
      </c>
      <c r="B22" s="266"/>
      <c r="C22" s="266" t="s">
        <v>1717</v>
      </c>
      <c r="D22" s="266"/>
      <c r="E22" s="1419" t="s">
        <v>1725</v>
      </c>
      <c r="F22" s="1420"/>
      <c r="H22" s="1400" t="s">
        <v>1693</v>
      </c>
      <c r="I22" s="1401"/>
      <c r="J22" s="1401"/>
      <c r="K22" s="1427"/>
      <c r="L22" s="1428"/>
    </row>
    <row r="23" spans="1:14" ht="15" customHeight="1">
      <c r="A23" s="1402" t="s">
        <v>1702</v>
      </c>
      <c r="B23" s="266"/>
      <c r="C23" s="266" t="s">
        <v>1718</v>
      </c>
      <c r="D23" s="266"/>
      <c r="E23" s="1419" t="s">
        <v>1726</v>
      </c>
      <c r="F23" s="1420"/>
      <c r="H23" s="1430" t="s">
        <v>1747</v>
      </c>
      <c r="I23" s="266"/>
      <c r="J23" s="1544" t="s">
        <v>1696</v>
      </c>
      <c r="K23" s="1545"/>
      <c r="L23" s="1429"/>
      <c r="M23" s="145"/>
      <c r="N23" s="145"/>
    </row>
    <row r="24" spans="1:14">
      <c r="A24" s="1402" t="s">
        <v>1703</v>
      </c>
      <c r="B24" s="266"/>
      <c r="C24" s="266"/>
      <c r="D24" s="266"/>
      <c r="E24" s="1419" t="s">
        <v>1727</v>
      </c>
      <c r="F24" s="1420"/>
      <c r="H24" s="1386" t="s">
        <v>1695</v>
      </c>
      <c r="I24" s="1387"/>
      <c r="J24" s="1545"/>
      <c r="K24" s="1545"/>
      <c r="L24" s="1403"/>
    </row>
    <row r="25" spans="1:14">
      <c r="A25" s="1402" t="s">
        <v>1704</v>
      </c>
      <c r="B25" s="1399"/>
      <c r="C25" s="266"/>
      <c r="D25" s="266"/>
      <c r="E25" s="1419" t="s">
        <v>1728</v>
      </c>
      <c r="F25" s="1420"/>
      <c r="H25" s="1388"/>
      <c r="I25" s="266"/>
      <c r="J25" s="1545"/>
      <c r="K25" s="1545"/>
      <c r="L25" s="1403"/>
    </row>
    <row r="26" spans="1:14">
      <c r="A26" s="1402" t="s">
        <v>1705</v>
      </c>
      <c r="B26" s="266"/>
      <c r="C26" s="266"/>
      <c r="D26" s="266"/>
      <c r="E26" s="1419" t="s">
        <v>1729</v>
      </c>
      <c r="F26" s="1420"/>
      <c r="H26" s="1388"/>
      <c r="I26" s="266"/>
      <c r="J26" s="1545"/>
      <c r="K26" s="1545"/>
      <c r="L26" s="1403"/>
    </row>
    <row r="27" spans="1:14">
      <c r="A27" s="1413"/>
      <c r="B27" s="266"/>
      <c r="C27" s="266"/>
      <c r="D27" s="266"/>
      <c r="E27" s="1414" t="s">
        <v>1730</v>
      </c>
      <c r="F27" s="1421"/>
      <c r="H27" s="1430" t="s">
        <v>1746</v>
      </c>
      <c r="I27" s="266"/>
      <c r="J27" s="1426" t="s">
        <v>1742</v>
      </c>
      <c r="K27" s="266"/>
      <c r="L27" s="1403"/>
    </row>
    <row r="28" spans="1:14">
      <c r="A28" s="1386" t="s">
        <v>1326</v>
      </c>
      <c r="B28" s="266"/>
      <c r="C28" s="1550" t="s">
        <v>1314</v>
      </c>
      <c r="D28" s="1550"/>
      <c r="E28" s="1414" t="s">
        <v>1732</v>
      </c>
      <c r="F28" s="1421"/>
      <c r="H28" s="1557" t="s">
        <v>1744</v>
      </c>
      <c r="I28" s="1558"/>
      <c r="J28" s="1426" t="s">
        <v>1741</v>
      </c>
      <c r="K28" s="266"/>
      <c r="L28" s="1403"/>
    </row>
    <row r="29" spans="1:14">
      <c r="A29" s="1415" t="s">
        <v>1698</v>
      </c>
      <c r="B29" s="466"/>
      <c r="C29" s="1416" t="s">
        <v>1712</v>
      </c>
      <c r="D29" s="466"/>
      <c r="E29" s="1414" t="s">
        <v>1733</v>
      </c>
      <c r="F29" s="1421"/>
      <c r="H29" s="1386" t="s">
        <v>1745</v>
      </c>
      <c r="I29" s="1387"/>
      <c r="J29" s="1426" t="s">
        <v>1743</v>
      </c>
      <c r="K29" s="266"/>
      <c r="L29" s="1403"/>
    </row>
    <row r="30" spans="1:14">
      <c r="A30" s="1415" t="s">
        <v>1699</v>
      </c>
      <c r="B30" s="466"/>
      <c r="C30" s="1417" t="s">
        <v>1711</v>
      </c>
      <c r="D30" s="266"/>
      <c r="E30" s="1414" t="s">
        <v>1734</v>
      </c>
      <c r="F30" s="1421"/>
      <c r="H30" s="1402" t="s">
        <v>1706</v>
      </c>
      <c r="I30" s="266"/>
      <c r="J30" s="266"/>
      <c r="K30" s="266"/>
      <c r="L30" s="1403"/>
    </row>
    <row r="31" spans="1:14">
      <c r="A31" s="1415" t="s">
        <v>1707</v>
      </c>
      <c r="B31" s="466"/>
      <c r="C31" s="266"/>
      <c r="D31" s="266"/>
      <c r="E31" s="1424" t="s">
        <v>1735</v>
      </c>
      <c r="F31" s="1425"/>
      <c r="H31" s="1402" t="s">
        <v>1697</v>
      </c>
      <c r="I31" s="1399"/>
      <c r="J31" s="266"/>
      <c r="K31" s="266"/>
      <c r="L31" s="1403"/>
    </row>
    <row r="32" spans="1:14">
      <c r="A32" s="1415" t="s">
        <v>1700</v>
      </c>
      <c r="B32" s="466"/>
      <c r="C32" s="1414"/>
      <c r="D32" s="1414"/>
      <c r="E32" s="1414" t="s">
        <v>1736</v>
      </c>
      <c r="F32" s="1421"/>
      <c r="H32" s="1402" t="s">
        <v>1710</v>
      </c>
      <c r="I32" s="266"/>
      <c r="J32" s="266"/>
      <c r="K32" s="266"/>
      <c r="L32" s="1403"/>
    </row>
    <row r="33" spans="1:12" ht="15.75" thickBot="1">
      <c r="A33" s="1415" t="s">
        <v>1709</v>
      </c>
      <c r="B33" s="466"/>
      <c r="C33" s="266"/>
      <c r="D33" s="266"/>
      <c r="E33" s="1414" t="s">
        <v>1737</v>
      </c>
      <c r="F33" s="1421"/>
      <c r="H33" s="1407" t="s">
        <v>1719</v>
      </c>
      <c r="I33" s="1389"/>
      <c r="J33" s="1389"/>
      <c r="K33" s="1389"/>
      <c r="L33" s="463"/>
    </row>
    <row r="34" spans="1:12">
      <c r="A34" s="1415" t="s">
        <v>1708</v>
      </c>
      <c r="B34" s="466"/>
      <c r="C34" s="266"/>
      <c r="D34" s="266"/>
      <c r="E34" s="1414" t="s">
        <v>1738</v>
      </c>
      <c r="F34" s="1421"/>
    </row>
    <row r="35" spans="1:12" ht="15.75" thickBot="1">
      <c r="A35" s="1418"/>
      <c r="B35" s="1389"/>
      <c r="C35" s="1389"/>
      <c r="D35" s="1389"/>
      <c r="E35" s="1389"/>
      <c r="F35" s="463"/>
    </row>
    <row r="36" spans="1:12">
      <c r="A36" s="1404"/>
      <c r="B36" s="61"/>
    </row>
    <row r="37" spans="1:12">
      <c r="A37" s="1406"/>
      <c r="B37" s="61"/>
    </row>
    <row r="38" spans="1:12">
      <c r="A38" s="1406"/>
      <c r="B38" s="61"/>
    </row>
    <row r="39" spans="1:12">
      <c r="A39" s="1406"/>
      <c r="B39" s="61"/>
    </row>
    <row r="40" spans="1:12">
      <c r="A40" s="1406"/>
      <c r="B40" s="61"/>
    </row>
    <row r="41" spans="1:12">
      <c r="A41" s="1433" t="s">
        <v>1748</v>
      </c>
      <c r="B41" s="61"/>
    </row>
    <row r="42" spans="1:12">
      <c r="A42" s="1406"/>
      <c r="B42" s="61" t="s">
        <v>1749</v>
      </c>
    </row>
    <row r="43" spans="1:12">
      <c r="A43" s="1406"/>
      <c r="B43" s="61"/>
    </row>
    <row r="55" spans="1:1">
      <c r="A55" s="1405"/>
    </row>
    <row r="56" spans="1:1">
      <c r="A56" s="1405"/>
    </row>
    <row r="57" spans="1:1">
      <c r="A57" s="1405"/>
    </row>
    <row r="58" spans="1:1">
      <c r="A58" s="1405"/>
    </row>
    <row r="59" spans="1:1">
      <c r="A59" s="1405"/>
    </row>
    <row r="60" spans="1:1">
      <c r="A60" s="1405"/>
    </row>
    <row r="61" spans="1:1">
      <c r="A61" s="1405"/>
    </row>
    <row r="62" spans="1:1">
      <c r="A62" s="1405"/>
    </row>
    <row r="63" spans="1:1">
      <c r="A63" s="1405"/>
    </row>
    <row r="64" spans="1:1">
      <c r="A64" s="1405"/>
    </row>
    <row r="66" spans="1:4">
      <c r="A66" s="1387"/>
      <c r="B66" s="1387"/>
      <c r="C66" s="1387"/>
      <c r="D66" s="266"/>
    </row>
    <row r="67" spans="1:4">
      <c r="A67" s="1399"/>
      <c r="B67" s="266"/>
      <c r="C67" s="1544"/>
      <c r="D67" s="1545"/>
    </row>
    <row r="68" spans="1:4">
      <c r="A68" s="1387"/>
      <c r="B68" s="1387"/>
      <c r="C68" s="1545"/>
      <c r="D68" s="1545"/>
    </row>
    <row r="69" spans="1:4">
      <c r="A69" s="1399"/>
      <c r="B69" s="266"/>
      <c r="C69" s="1545"/>
      <c r="D69" s="1545"/>
    </row>
    <row r="70" spans="1:4" ht="36.75" customHeight="1">
      <c r="A70" s="1399"/>
      <c r="B70" s="266"/>
      <c r="C70" s="1545"/>
      <c r="D70" s="1545"/>
    </row>
    <row r="71" spans="1:4">
      <c r="A71" s="1431"/>
      <c r="B71" s="266"/>
      <c r="C71" s="266"/>
      <c r="D71" s="266"/>
    </row>
    <row r="72" spans="1:4">
      <c r="A72" s="1431"/>
      <c r="B72" s="1399"/>
      <c r="C72" s="266"/>
      <c r="D72" s="266"/>
    </row>
    <row r="73" spans="1:4">
      <c r="A73" s="1431"/>
      <c r="B73" s="266"/>
      <c r="C73" s="266"/>
      <c r="D73" s="266"/>
    </row>
    <row r="74" spans="1:4">
      <c r="A74" s="1432"/>
      <c r="B74" s="266"/>
      <c r="C74" s="266"/>
      <c r="D74" s="266"/>
    </row>
    <row r="75" spans="1:4">
      <c r="A75" s="1123"/>
    </row>
    <row r="116" spans="1:3">
      <c r="A116" s="1123" t="s">
        <v>1690</v>
      </c>
      <c r="B116" s="1123"/>
    </row>
    <row r="117" spans="1:3">
      <c r="A117" s="1123" t="s">
        <v>1692</v>
      </c>
      <c r="B117" s="1123"/>
    </row>
    <row r="125" spans="1:3">
      <c r="A125" s="1123" t="s">
        <v>1693</v>
      </c>
      <c r="B125" s="1123"/>
      <c r="C125" s="1123"/>
    </row>
    <row r="126" spans="1:3">
      <c r="A126" s="1385" t="s">
        <v>1694</v>
      </c>
    </row>
  </sheetData>
  <mergeCells count="16">
    <mergeCell ref="A15:F15"/>
    <mergeCell ref="C67:D70"/>
    <mergeCell ref="A1:K1"/>
    <mergeCell ref="A2:K2"/>
    <mergeCell ref="B4:C4"/>
    <mergeCell ref="D4:E4"/>
    <mergeCell ref="F4:G4"/>
    <mergeCell ref="H4:I4"/>
    <mergeCell ref="J4:K4"/>
    <mergeCell ref="A4:A5"/>
    <mergeCell ref="C28:D28"/>
    <mergeCell ref="E16:F16"/>
    <mergeCell ref="A14:F14"/>
    <mergeCell ref="C16:D16"/>
    <mergeCell ref="J23:K26"/>
    <mergeCell ref="H28:I28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/>
  </sheetPr>
  <dimension ref="A1:K25"/>
  <sheetViews>
    <sheetView topLeftCell="A4" workbookViewId="0">
      <selection activeCell="N13" sqref="N13"/>
    </sheetView>
  </sheetViews>
  <sheetFormatPr defaultColWidth="9" defaultRowHeight="15"/>
  <cols>
    <col min="1" max="1" width="22.42578125" customWidth="1"/>
    <col min="2" max="8" width="13" customWidth="1"/>
    <col min="9" max="9" width="13.5703125" customWidth="1"/>
    <col min="257" max="257" width="25.7109375" customWidth="1"/>
    <col min="258" max="265" width="13" customWidth="1"/>
    <col min="513" max="513" width="25.7109375" customWidth="1"/>
    <col min="514" max="521" width="13" customWidth="1"/>
    <col min="769" max="769" width="25.7109375" customWidth="1"/>
    <col min="770" max="777" width="13" customWidth="1"/>
    <col min="1025" max="1025" width="25.7109375" customWidth="1"/>
    <col min="1026" max="1033" width="13" customWidth="1"/>
    <col min="1281" max="1281" width="25.7109375" customWidth="1"/>
    <col min="1282" max="1289" width="13" customWidth="1"/>
    <col min="1537" max="1537" width="25.7109375" customWidth="1"/>
    <col min="1538" max="1545" width="13" customWidth="1"/>
    <col min="1793" max="1793" width="25.7109375" customWidth="1"/>
    <col min="1794" max="1801" width="13" customWidth="1"/>
    <col min="2049" max="2049" width="25.7109375" customWidth="1"/>
    <col min="2050" max="2057" width="13" customWidth="1"/>
    <col min="2305" max="2305" width="25.7109375" customWidth="1"/>
    <col min="2306" max="2313" width="13" customWidth="1"/>
    <col min="2561" max="2561" width="25.7109375" customWidth="1"/>
    <col min="2562" max="2569" width="13" customWidth="1"/>
    <col min="2817" max="2817" width="25.7109375" customWidth="1"/>
    <col min="2818" max="2825" width="13" customWidth="1"/>
    <col min="3073" max="3073" width="25.7109375" customWidth="1"/>
    <col min="3074" max="3081" width="13" customWidth="1"/>
    <col min="3329" max="3329" width="25.7109375" customWidth="1"/>
    <col min="3330" max="3337" width="13" customWidth="1"/>
    <col min="3585" max="3585" width="25.7109375" customWidth="1"/>
    <col min="3586" max="3593" width="13" customWidth="1"/>
    <col min="3841" max="3841" width="25.7109375" customWidth="1"/>
    <col min="3842" max="3849" width="13" customWidth="1"/>
    <col min="4097" max="4097" width="25.7109375" customWidth="1"/>
    <col min="4098" max="4105" width="13" customWidth="1"/>
    <col min="4353" max="4353" width="25.7109375" customWidth="1"/>
    <col min="4354" max="4361" width="13" customWidth="1"/>
    <col min="4609" max="4609" width="25.7109375" customWidth="1"/>
    <col min="4610" max="4617" width="13" customWidth="1"/>
    <col min="4865" max="4865" width="25.7109375" customWidth="1"/>
    <col min="4866" max="4873" width="13" customWidth="1"/>
    <col min="5121" max="5121" width="25.7109375" customWidth="1"/>
    <col min="5122" max="5129" width="13" customWidth="1"/>
    <col min="5377" max="5377" width="25.7109375" customWidth="1"/>
    <col min="5378" max="5385" width="13" customWidth="1"/>
    <col min="5633" max="5633" width="25.7109375" customWidth="1"/>
    <col min="5634" max="5641" width="13" customWidth="1"/>
    <col min="5889" max="5889" width="25.7109375" customWidth="1"/>
    <col min="5890" max="5897" width="13" customWidth="1"/>
    <col min="6145" max="6145" width="25.7109375" customWidth="1"/>
    <col min="6146" max="6153" width="13" customWidth="1"/>
    <col min="6401" max="6401" width="25.7109375" customWidth="1"/>
    <col min="6402" max="6409" width="13" customWidth="1"/>
    <col min="6657" max="6657" width="25.7109375" customWidth="1"/>
    <col min="6658" max="6665" width="13" customWidth="1"/>
    <col min="6913" max="6913" width="25.7109375" customWidth="1"/>
    <col min="6914" max="6921" width="13" customWidth="1"/>
    <col min="7169" max="7169" width="25.7109375" customWidth="1"/>
    <col min="7170" max="7177" width="13" customWidth="1"/>
    <col min="7425" max="7425" width="25.7109375" customWidth="1"/>
    <col min="7426" max="7433" width="13" customWidth="1"/>
    <col min="7681" max="7681" width="25.7109375" customWidth="1"/>
    <col min="7682" max="7689" width="13" customWidth="1"/>
    <col min="7937" max="7937" width="25.7109375" customWidth="1"/>
    <col min="7938" max="7945" width="13" customWidth="1"/>
    <col min="8193" max="8193" width="25.7109375" customWidth="1"/>
    <col min="8194" max="8201" width="13" customWidth="1"/>
    <col min="8449" max="8449" width="25.7109375" customWidth="1"/>
    <col min="8450" max="8457" width="13" customWidth="1"/>
    <col min="8705" max="8705" width="25.7109375" customWidth="1"/>
    <col min="8706" max="8713" width="13" customWidth="1"/>
    <col min="8961" max="8961" width="25.7109375" customWidth="1"/>
    <col min="8962" max="8969" width="13" customWidth="1"/>
    <col min="9217" max="9217" width="25.7109375" customWidth="1"/>
    <col min="9218" max="9225" width="13" customWidth="1"/>
    <col min="9473" max="9473" width="25.7109375" customWidth="1"/>
    <col min="9474" max="9481" width="13" customWidth="1"/>
    <col min="9729" max="9729" width="25.7109375" customWidth="1"/>
    <col min="9730" max="9737" width="13" customWidth="1"/>
    <col min="9985" max="9985" width="25.7109375" customWidth="1"/>
    <col min="9986" max="9993" width="13" customWidth="1"/>
    <col min="10241" max="10241" width="25.7109375" customWidth="1"/>
    <col min="10242" max="10249" width="13" customWidth="1"/>
    <col min="10497" max="10497" width="25.7109375" customWidth="1"/>
    <col min="10498" max="10505" width="13" customWidth="1"/>
    <col min="10753" max="10753" width="25.7109375" customWidth="1"/>
    <col min="10754" max="10761" width="13" customWidth="1"/>
    <col min="11009" max="11009" width="25.7109375" customWidth="1"/>
    <col min="11010" max="11017" width="13" customWidth="1"/>
    <col min="11265" max="11265" width="25.7109375" customWidth="1"/>
    <col min="11266" max="11273" width="13" customWidth="1"/>
    <col min="11521" max="11521" width="25.7109375" customWidth="1"/>
    <col min="11522" max="11529" width="13" customWidth="1"/>
    <col min="11777" max="11777" width="25.7109375" customWidth="1"/>
    <col min="11778" max="11785" width="13" customWidth="1"/>
    <col min="12033" max="12033" width="25.7109375" customWidth="1"/>
    <col min="12034" max="12041" width="13" customWidth="1"/>
    <col min="12289" max="12289" width="25.7109375" customWidth="1"/>
    <col min="12290" max="12297" width="13" customWidth="1"/>
    <col min="12545" max="12545" width="25.7109375" customWidth="1"/>
    <col min="12546" max="12553" width="13" customWidth="1"/>
    <col min="12801" max="12801" width="25.7109375" customWidth="1"/>
    <col min="12802" max="12809" width="13" customWidth="1"/>
    <col min="13057" max="13057" width="25.7109375" customWidth="1"/>
    <col min="13058" max="13065" width="13" customWidth="1"/>
    <col min="13313" max="13313" width="25.7109375" customWidth="1"/>
    <col min="13314" max="13321" width="13" customWidth="1"/>
    <col min="13569" max="13569" width="25.7109375" customWidth="1"/>
    <col min="13570" max="13577" width="13" customWidth="1"/>
    <col min="13825" max="13825" width="25.7109375" customWidth="1"/>
    <col min="13826" max="13833" width="13" customWidth="1"/>
    <col min="14081" max="14081" width="25.7109375" customWidth="1"/>
    <col min="14082" max="14089" width="13" customWidth="1"/>
    <col min="14337" max="14337" width="25.7109375" customWidth="1"/>
    <col min="14338" max="14345" width="13" customWidth="1"/>
    <col min="14593" max="14593" width="25.7109375" customWidth="1"/>
    <col min="14594" max="14601" width="13" customWidth="1"/>
    <col min="14849" max="14849" width="25.7109375" customWidth="1"/>
    <col min="14850" max="14857" width="13" customWidth="1"/>
    <col min="15105" max="15105" width="25.7109375" customWidth="1"/>
    <col min="15106" max="15113" width="13" customWidth="1"/>
    <col min="15361" max="15361" width="25.7109375" customWidth="1"/>
    <col min="15362" max="15369" width="13" customWidth="1"/>
    <col min="15617" max="15617" width="25.7109375" customWidth="1"/>
    <col min="15618" max="15625" width="13" customWidth="1"/>
    <col min="15873" max="15873" width="25.7109375" customWidth="1"/>
    <col min="15874" max="15881" width="13" customWidth="1"/>
    <col min="16129" max="16129" width="25.7109375" customWidth="1"/>
    <col min="16130" max="16137" width="13" customWidth="1"/>
  </cols>
  <sheetData>
    <row r="1" spans="1:11">
      <c r="A1" s="1482" t="s">
        <v>61</v>
      </c>
      <c r="B1" s="1482"/>
      <c r="C1" s="1482"/>
      <c r="D1" s="1482"/>
      <c r="E1" s="1482"/>
      <c r="F1" s="1482"/>
      <c r="G1" s="1482"/>
      <c r="H1" s="1482"/>
      <c r="I1" s="1482"/>
    </row>
    <row r="2" spans="1:11">
      <c r="A2" s="1482" t="s">
        <v>1</v>
      </c>
      <c r="B2" s="1482"/>
      <c r="C2" s="1482"/>
      <c r="D2" s="1482"/>
      <c r="E2" s="1482"/>
      <c r="F2" s="1482"/>
      <c r="G2" s="1482"/>
      <c r="H2" s="1482"/>
      <c r="I2" s="1482"/>
    </row>
    <row r="3" spans="1:11" ht="15.75">
      <c r="A3" s="66"/>
      <c r="B3" s="66"/>
      <c r="C3" s="66"/>
      <c r="D3" s="66"/>
      <c r="E3" s="66"/>
      <c r="F3" s="66"/>
      <c r="G3" s="66"/>
      <c r="H3" s="66"/>
      <c r="I3" s="66"/>
    </row>
    <row r="4" spans="1:11" s="62" customFormat="1" ht="20.25" customHeight="1">
      <c r="A4" s="1480" t="s">
        <v>2</v>
      </c>
      <c r="B4" s="1474" t="s">
        <v>62</v>
      </c>
      <c r="C4" s="1476"/>
      <c r="D4" s="1559" t="s">
        <v>63</v>
      </c>
      <c r="E4" s="1560"/>
      <c r="F4" s="1474" t="s">
        <v>64</v>
      </c>
      <c r="G4" s="1476"/>
      <c r="H4" s="1561" t="s">
        <v>57</v>
      </c>
      <c r="I4" s="1562"/>
    </row>
    <row r="5" spans="1:11" s="62" customFormat="1" ht="21.75" customHeight="1">
      <c r="A5" s="1481"/>
      <c r="B5" s="1025" t="s">
        <v>58</v>
      </c>
      <c r="C5" s="1072" t="s">
        <v>59</v>
      </c>
      <c r="D5" s="1028" t="s">
        <v>58</v>
      </c>
      <c r="E5" s="1046" t="s">
        <v>59</v>
      </c>
      <c r="F5" s="1025" t="s">
        <v>58</v>
      </c>
      <c r="G5" s="1072" t="s">
        <v>59</v>
      </c>
      <c r="H5" s="1025" t="s">
        <v>58</v>
      </c>
      <c r="I5" s="1072" t="s">
        <v>59</v>
      </c>
    </row>
    <row r="6" spans="1:11" s="63" customFormat="1" ht="22.5" customHeight="1">
      <c r="A6" s="76" t="s">
        <v>11</v>
      </c>
      <c r="B6" s="1082">
        <v>0</v>
      </c>
      <c r="C6" s="1083">
        <v>0</v>
      </c>
      <c r="D6" s="1084">
        <v>500</v>
      </c>
      <c r="E6" s="1094">
        <v>2</v>
      </c>
      <c r="F6" s="1096">
        <v>1750</v>
      </c>
      <c r="G6" s="1097">
        <v>5</v>
      </c>
      <c r="H6" s="1098">
        <f>+B6+D6+F6</f>
        <v>2250</v>
      </c>
      <c r="I6" s="1098">
        <f>+C6+E6+G6</f>
        <v>7</v>
      </c>
      <c r="J6" s="1068"/>
      <c r="K6" s="1068"/>
    </row>
    <row r="7" spans="1:11" s="63" customFormat="1" ht="25.5" customHeight="1">
      <c r="A7" s="80" t="s">
        <v>12</v>
      </c>
      <c r="B7" s="1086">
        <v>0</v>
      </c>
      <c r="C7" s="1087">
        <v>0</v>
      </c>
      <c r="D7" s="1088">
        <v>31197</v>
      </c>
      <c r="E7" s="1095">
        <v>33</v>
      </c>
      <c r="F7" s="1096">
        <v>500</v>
      </c>
      <c r="G7" s="1097">
        <v>10</v>
      </c>
      <c r="H7" s="1098">
        <f t="shared" ref="H7:H12" si="0">+B7+D7+F7</f>
        <v>31697</v>
      </c>
      <c r="I7" s="1098">
        <f t="shared" ref="I7:I12" si="1">+C7+E7+G7</f>
        <v>43</v>
      </c>
      <c r="J7" s="1283"/>
      <c r="K7" s="1068"/>
    </row>
    <row r="8" spans="1:11" s="63" customFormat="1" ht="24" customHeight="1">
      <c r="A8" s="80" t="s">
        <v>13</v>
      </c>
      <c r="B8" s="1082">
        <v>0</v>
      </c>
      <c r="C8" s="1083">
        <v>0</v>
      </c>
      <c r="D8" s="1088">
        <v>185</v>
      </c>
      <c r="E8" s="1095">
        <v>7</v>
      </c>
      <c r="F8" s="1099">
        <v>1077</v>
      </c>
      <c r="G8" s="1095">
        <v>6</v>
      </c>
      <c r="H8" s="1098">
        <f t="shared" si="0"/>
        <v>1262</v>
      </c>
      <c r="I8" s="1098">
        <f t="shared" si="1"/>
        <v>13</v>
      </c>
      <c r="J8" s="1283"/>
      <c r="K8" s="1068"/>
    </row>
    <row r="9" spans="1:11" s="63" customFormat="1" ht="21.75" customHeight="1">
      <c r="A9" s="80" t="s">
        <v>14</v>
      </c>
      <c r="B9" s="1082">
        <v>0</v>
      </c>
      <c r="C9" s="1083">
        <v>0</v>
      </c>
      <c r="D9" s="1088">
        <v>120</v>
      </c>
      <c r="E9" s="1095">
        <v>1</v>
      </c>
      <c r="F9" s="1099">
        <v>357</v>
      </c>
      <c r="G9" s="1095">
        <v>9</v>
      </c>
      <c r="H9" s="1098">
        <f t="shared" si="0"/>
        <v>477</v>
      </c>
      <c r="I9" s="1098">
        <f t="shared" si="1"/>
        <v>10</v>
      </c>
      <c r="J9" s="1068"/>
      <c r="K9" s="1068"/>
    </row>
    <row r="10" spans="1:11" s="63" customFormat="1" ht="24.75" customHeight="1">
      <c r="A10" s="80" t="s">
        <v>15</v>
      </c>
      <c r="B10" s="1082">
        <v>0</v>
      </c>
      <c r="C10" s="1083">
        <v>0</v>
      </c>
      <c r="D10" s="1088">
        <v>365</v>
      </c>
      <c r="E10" s="1095">
        <v>3</v>
      </c>
      <c r="F10" s="1099">
        <v>620</v>
      </c>
      <c r="G10" s="1095">
        <v>4</v>
      </c>
      <c r="H10" s="1098">
        <f t="shared" si="0"/>
        <v>985</v>
      </c>
      <c r="I10" s="1098">
        <f t="shared" si="1"/>
        <v>7</v>
      </c>
      <c r="J10" s="1068"/>
      <c r="K10" s="1068"/>
    </row>
    <row r="11" spans="1:11" s="63" customFormat="1" ht="25.5" customHeight="1">
      <c r="A11" s="80" t="s">
        <v>16</v>
      </c>
      <c r="B11" s="1082">
        <v>0</v>
      </c>
      <c r="C11" s="1083">
        <v>0</v>
      </c>
      <c r="D11" s="1088">
        <v>300</v>
      </c>
      <c r="E11" s="1095">
        <v>6</v>
      </c>
      <c r="F11" s="1099">
        <v>40250</v>
      </c>
      <c r="G11" s="1095">
        <v>4</v>
      </c>
      <c r="H11" s="1098">
        <f t="shared" si="0"/>
        <v>40550</v>
      </c>
      <c r="I11" s="1098">
        <f t="shared" si="1"/>
        <v>10</v>
      </c>
      <c r="J11" s="1068"/>
      <c r="K11" s="1068"/>
    </row>
    <row r="12" spans="1:11" s="63" customFormat="1" ht="25.5" customHeight="1">
      <c r="A12" s="83" t="s">
        <v>17</v>
      </c>
      <c r="B12" s="1082">
        <v>0</v>
      </c>
      <c r="C12" s="1083">
        <v>0</v>
      </c>
      <c r="D12" s="1089">
        <v>258</v>
      </c>
      <c r="E12" s="1100">
        <v>10</v>
      </c>
      <c r="F12" s="1101">
        <v>65</v>
      </c>
      <c r="G12" s="1100">
        <v>2</v>
      </c>
      <c r="H12" s="1098">
        <f t="shared" si="0"/>
        <v>323</v>
      </c>
      <c r="I12" s="1098">
        <f t="shared" si="1"/>
        <v>12</v>
      </c>
      <c r="J12" s="1068"/>
      <c r="K12" s="1068"/>
    </row>
    <row r="13" spans="1:11" s="62" customFormat="1" ht="29.25" customHeight="1">
      <c r="A13" s="88" t="s">
        <v>18</v>
      </c>
      <c r="B13" s="1091">
        <f>SUM(B7:B12)</f>
        <v>0</v>
      </c>
      <c r="C13" s="1091">
        <f>SUM(C7:C12)</f>
        <v>0</v>
      </c>
      <c r="D13" s="1092">
        <f t="shared" ref="D13:I13" si="2">SUM(D6:D12)</f>
        <v>32925</v>
      </c>
      <c r="E13" s="1092">
        <f t="shared" si="2"/>
        <v>62</v>
      </c>
      <c r="F13" s="1091">
        <f t="shared" si="2"/>
        <v>44619</v>
      </c>
      <c r="G13" s="1091">
        <f t="shared" si="2"/>
        <v>40</v>
      </c>
      <c r="H13" s="1091">
        <f t="shared" si="2"/>
        <v>77544</v>
      </c>
      <c r="I13" s="1091">
        <f t="shared" si="2"/>
        <v>102</v>
      </c>
      <c r="J13" s="1069"/>
      <c r="K13" s="1069"/>
    </row>
    <row r="14" spans="1:11">
      <c r="A14" s="1093"/>
      <c r="B14" s="1093"/>
      <c r="C14" s="1093"/>
      <c r="D14" s="1093"/>
      <c r="E14" s="1093"/>
      <c r="F14" s="1093" t="s">
        <v>1462</v>
      </c>
      <c r="G14" s="1093"/>
      <c r="H14" s="1093"/>
      <c r="I14" s="1093"/>
    </row>
    <row r="15" spans="1:11">
      <c r="A15" s="1065" t="s">
        <v>1430</v>
      </c>
      <c r="B15" s="1066"/>
      <c r="C15" s="1066"/>
      <c r="D15" s="1067"/>
      <c r="E15" s="61"/>
    </row>
    <row r="16" spans="1:11">
      <c r="A16" s="1224" t="s">
        <v>1423</v>
      </c>
      <c r="B16" s="1225"/>
      <c r="C16" s="1066"/>
      <c r="D16" s="61"/>
      <c r="E16" s="61"/>
    </row>
    <row r="17" spans="1:2">
      <c r="A17" s="1226" t="s">
        <v>1424</v>
      </c>
      <c r="B17" s="1226"/>
    </row>
    <row r="18" spans="1:2">
      <c r="A18" s="1226" t="s">
        <v>1443</v>
      </c>
      <c r="B18" s="1226"/>
    </row>
    <row r="21" spans="1:2">
      <c r="A21" s="1123" t="s">
        <v>1439</v>
      </c>
    </row>
    <row r="22" spans="1:2">
      <c r="A22" s="1284" t="s">
        <v>1440</v>
      </c>
    </row>
    <row r="23" spans="1:2">
      <c r="A23" s="1459" t="s">
        <v>1766</v>
      </c>
    </row>
    <row r="24" spans="1:2">
      <c r="A24" s="1284" t="s">
        <v>1442</v>
      </c>
    </row>
    <row r="25" spans="1:2">
      <c r="A25" s="1459" t="s">
        <v>1447</v>
      </c>
    </row>
  </sheetData>
  <mergeCells count="7">
    <mergeCell ref="A1:I1"/>
    <mergeCell ref="A2:I2"/>
    <mergeCell ref="B4:C4"/>
    <mergeCell ref="D4:E4"/>
    <mergeCell ref="F4:G4"/>
    <mergeCell ref="H4:I4"/>
    <mergeCell ref="A4:A5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K23"/>
  <sheetViews>
    <sheetView workbookViewId="0">
      <selection activeCell="F12" sqref="F12"/>
    </sheetView>
  </sheetViews>
  <sheetFormatPr defaultColWidth="9" defaultRowHeight="15"/>
  <cols>
    <col min="1" max="1" width="25.7109375" customWidth="1"/>
    <col min="2" max="2" width="13" customWidth="1"/>
    <col min="3" max="3" width="12.28515625" customWidth="1"/>
    <col min="4" max="9" width="13" customWidth="1"/>
    <col min="257" max="257" width="25.7109375" customWidth="1"/>
    <col min="258" max="265" width="13" customWidth="1"/>
    <col min="513" max="513" width="25.7109375" customWidth="1"/>
    <col min="514" max="521" width="13" customWidth="1"/>
    <col min="769" max="769" width="25.7109375" customWidth="1"/>
    <col min="770" max="777" width="13" customWidth="1"/>
    <col min="1025" max="1025" width="25.7109375" customWidth="1"/>
    <col min="1026" max="1033" width="13" customWidth="1"/>
    <col min="1281" max="1281" width="25.7109375" customWidth="1"/>
    <col min="1282" max="1289" width="13" customWidth="1"/>
    <col min="1537" max="1537" width="25.7109375" customWidth="1"/>
    <col min="1538" max="1545" width="13" customWidth="1"/>
    <col min="1793" max="1793" width="25.7109375" customWidth="1"/>
    <col min="1794" max="1801" width="13" customWidth="1"/>
    <col min="2049" max="2049" width="25.7109375" customWidth="1"/>
    <col min="2050" max="2057" width="13" customWidth="1"/>
    <col min="2305" max="2305" width="25.7109375" customWidth="1"/>
    <col min="2306" max="2313" width="13" customWidth="1"/>
    <col min="2561" max="2561" width="25.7109375" customWidth="1"/>
    <col min="2562" max="2569" width="13" customWidth="1"/>
    <col min="2817" max="2817" width="25.7109375" customWidth="1"/>
    <col min="2818" max="2825" width="13" customWidth="1"/>
    <col min="3073" max="3073" width="25.7109375" customWidth="1"/>
    <col min="3074" max="3081" width="13" customWidth="1"/>
    <col min="3329" max="3329" width="25.7109375" customWidth="1"/>
    <col min="3330" max="3337" width="13" customWidth="1"/>
    <col min="3585" max="3585" width="25.7109375" customWidth="1"/>
    <col min="3586" max="3593" width="13" customWidth="1"/>
    <col min="3841" max="3841" width="25.7109375" customWidth="1"/>
    <col min="3842" max="3849" width="13" customWidth="1"/>
    <col min="4097" max="4097" width="25.7109375" customWidth="1"/>
    <col min="4098" max="4105" width="13" customWidth="1"/>
    <col min="4353" max="4353" width="25.7109375" customWidth="1"/>
    <col min="4354" max="4361" width="13" customWidth="1"/>
    <col min="4609" max="4609" width="25.7109375" customWidth="1"/>
    <col min="4610" max="4617" width="13" customWidth="1"/>
    <col min="4865" max="4865" width="25.7109375" customWidth="1"/>
    <col min="4866" max="4873" width="13" customWidth="1"/>
    <col min="5121" max="5121" width="25.7109375" customWidth="1"/>
    <col min="5122" max="5129" width="13" customWidth="1"/>
    <col min="5377" max="5377" width="25.7109375" customWidth="1"/>
    <col min="5378" max="5385" width="13" customWidth="1"/>
    <col min="5633" max="5633" width="25.7109375" customWidth="1"/>
    <col min="5634" max="5641" width="13" customWidth="1"/>
    <col min="5889" max="5889" width="25.7109375" customWidth="1"/>
    <col min="5890" max="5897" width="13" customWidth="1"/>
    <col min="6145" max="6145" width="25.7109375" customWidth="1"/>
    <col min="6146" max="6153" width="13" customWidth="1"/>
    <col min="6401" max="6401" width="25.7109375" customWidth="1"/>
    <col min="6402" max="6409" width="13" customWidth="1"/>
    <col min="6657" max="6657" width="25.7109375" customWidth="1"/>
    <col min="6658" max="6665" width="13" customWidth="1"/>
    <col min="6913" max="6913" width="25.7109375" customWidth="1"/>
    <col min="6914" max="6921" width="13" customWidth="1"/>
    <col min="7169" max="7169" width="25.7109375" customWidth="1"/>
    <col min="7170" max="7177" width="13" customWidth="1"/>
    <col min="7425" max="7425" width="25.7109375" customWidth="1"/>
    <col min="7426" max="7433" width="13" customWidth="1"/>
    <col min="7681" max="7681" width="25.7109375" customWidth="1"/>
    <col min="7682" max="7689" width="13" customWidth="1"/>
    <col min="7937" max="7937" width="25.7109375" customWidth="1"/>
    <col min="7938" max="7945" width="13" customWidth="1"/>
    <col min="8193" max="8193" width="25.7109375" customWidth="1"/>
    <col min="8194" max="8201" width="13" customWidth="1"/>
    <col min="8449" max="8449" width="25.7109375" customWidth="1"/>
    <col min="8450" max="8457" width="13" customWidth="1"/>
    <col min="8705" max="8705" width="25.7109375" customWidth="1"/>
    <col min="8706" max="8713" width="13" customWidth="1"/>
    <col min="8961" max="8961" width="25.7109375" customWidth="1"/>
    <col min="8962" max="8969" width="13" customWidth="1"/>
    <col min="9217" max="9217" width="25.7109375" customWidth="1"/>
    <col min="9218" max="9225" width="13" customWidth="1"/>
    <col min="9473" max="9473" width="25.7109375" customWidth="1"/>
    <col min="9474" max="9481" width="13" customWidth="1"/>
    <col min="9729" max="9729" width="25.7109375" customWidth="1"/>
    <col min="9730" max="9737" width="13" customWidth="1"/>
    <col min="9985" max="9985" width="25.7109375" customWidth="1"/>
    <col min="9986" max="9993" width="13" customWidth="1"/>
    <col min="10241" max="10241" width="25.7109375" customWidth="1"/>
    <col min="10242" max="10249" width="13" customWidth="1"/>
    <col min="10497" max="10497" width="25.7109375" customWidth="1"/>
    <col min="10498" max="10505" width="13" customWidth="1"/>
    <col min="10753" max="10753" width="25.7109375" customWidth="1"/>
    <col min="10754" max="10761" width="13" customWidth="1"/>
    <col min="11009" max="11009" width="25.7109375" customWidth="1"/>
    <col min="11010" max="11017" width="13" customWidth="1"/>
    <col min="11265" max="11265" width="25.7109375" customWidth="1"/>
    <col min="11266" max="11273" width="13" customWidth="1"/>
    <col min="11521" max="11521" width="25.7109375" customWidth="1"/>
    <col min="11522" max="11529" width="13" customWidth="1"/>
    <col min="11777" max="11777" width="25.7109375" customWidth="1"/>
    <col min="11778" max="11785" width="13" customWidth="1"/>
    <col min="12033" max="12033" width="25.7109375" customWidth="1"/>
    <col min="12034" max="12041" width="13" customWidth="1"/>
    <col min="12289" max="12289" width="25.7109375" customWidth="1"/>
    <col min="12290" max="12297" width="13" customWidth="1"/>
    <col min="12545" max="12545" width="25.7109375" customWidth="1"/>
    <col min="12546" max="12553" width="13" customWidth="1"/>
    <col min="12801" max="12801" width="25.7109375" customWidth="1"/>
    <col min="12802" max="12809" width="13" customWidth="1"/>
    <col min="13057" max="13057" width="25.7109375" customWidth="1"/>
    <col min="13058" max="13065" width="13" customWidth="1"/>
    <col min="13313" max="13313" width="25.7109375" customWidth="1"/>
    <col min="13314" max="13321" width="13" customWidth="1"/>
    <col min="13569" max="13569" width="25.7109375" customWidth="1"/>
    <col min="13570" max="13577" width="13" customWidth="1"/>
    <col min="13825" max="13825" width="25.7109375" customWidth="1"/>
    <col min="13826" max="13833" width="13" customWidth="1"/>
    <col min="14081" max="14081" width="25.7109375" customWidth="1"/>
    <col min="14082" max="14089" width="13" customWidth="1"/>
    <col min="14337" max="14337" width="25.7109375" customWidth="1"/>
    <col min="14338" max="14345" width="13" customWidth="1"/>
    <col min="14593" max="14593" width="25.7109375" customWidth="1"/>
    <col min="14594" max="14601" width="13" customWidth="1"/>
    <col min="14849" max="14849" width="25.7109375" customWidth="1"/>
    <col min="14850" max="14857" width="13" customWidth="1"/>
    <col min="15105" max="15105" width="25.7109375" customWidth="1"/>
    <col min="15106" max="15113" width="13" customWidth="1"/>
    <col min="15361" max="15361" width="25.7109375" customWidth="1"/>
    <col min="15362" max="15369" width="13" customWidth="1"/>
    <col min="15617" max="15617" width="25.7109375" customWidth="1"/>
    <col min="15618" max="15625" width="13" customWidth="1"/>
    <col min="15873" max="15873" width="25.7109375" customWidth="1"/>
    <col min="15874" max="15881" width="13" customWidth="1"/>
    <col min="16129" max="16129" width="25.7109375" customWidth="1"/>
    <col min="16130" max="16137" width="13" customWidth="1"/>
  </cols>
  <sheetData>
    <row r="1" spans="1:11" ht="15.75">
      <c r="A1" s="66"/>
      <c r="B1" s="66"/>
      <c r="C1" s="66"/>
      <c r="D1" s="66"/>
      <c r="E1" s="66"/>
      <c r="F1" s="66"/>
      <c r="G1" s="66"/>
      <c r="H1" s="66"/>
      <c r="I1" s="66"/>
    </row>
    <row r="2" spans="1:11">
      <c r="A2" s="1482" t="s">
        <v>65</v>
      </c>
      <c r="B2" s="1482"/>
      <c r="C2" s="1482"/>
      <c r="D2" s="1482"/>
      <c r="E2" s="1482"/>
      <c r="F2" s="1482"/>
      <c r="G2" s="1482"/>
      <c r="H2" s="1482"/>
      <c r="I2" s="1482"/>
    </row>
    <row r="3" spans="1:11">
      <c r="A3" s="1482" t="s">
        <v>1</v>
      </c>
      <c r="B3" s="1482"/>
      <c r="C3" s="1482"/>
      <c r="D3" s="1482"/>
      <c r="E3" s="1482"/>
      <c r="F3" s="1482"/>
      <c r="G3" s="1482"/>
      <c r="H3" s="1482"/>
      <c r="I3" s="1482"/>
    </row>
    <row r="4" spans="1:11" ht="15.75">
      <c r="A4" s="66"/>
      <c r="B4" s="66"/>
      <c r="C4" s="66"/>
      <c r="D4" s="66"/>
      <c r="E4" s="66"/>
      <c r="F4" s="66"/>
      <c r="G4" s="66"/>
      <c r="H4" s="66"/>
      <c r="I4" s="66"/>
    </row>
    <row r="5" spans="1:11" s="62" customFormat="1">
      <c r="A5" s="108" t="s">
        <v>2</v>
      </c>
      <c r="B5" s="1546" t="s">
        <v>66</v>
      </c>
      <c r="C5" s="1547"/>
      <c r="D5" s="1546" t="s">
        <v>67</v>
      </c>
      <c r="E5" s="1547"/>
      <c r="F5" s="1474" t="s">
        <v>68</v>
      </c>
      <c r="G5" s="1476"/>
      <c r="H5" s="1563" t="s">
        <v>57</v>
      </c>
      <c r="I5" s="1562"/>
    </row>
    <row r="6" spans="1:11" s="62" customFormat="1" ht="15.75" thickBot="1">
      <c r="A6" s="1070"/>
      <c r="B6" s="1071" t="s">
        <v>58</v>
      </c>
      <c r="C6" s="1072" t="s">
        <v>59</v>
      </c>
      <c r="D6" s="1071" t="s">
        <v>58</v>
      </c>
      <c r="E6" s="1072" t="s">
        <v>59</v>
      </c>
      <c r="F6" s="1071" t="s">
        <v>58</v>
      </c>
      <c r="G6" s="1072" t="s">
        <v>59</v>
      </c>
      <c r="H6" s="1073" t="s">
        <v>58</v>
      </c>
      <c r="I6" s="1080" t="s">
        <v>59</v>
      </c>
    </row>
    <row r="7" spans="1:11" s="63" customFormat="1" ht="30" customHeight="1">
      <c r="A7" s="76" t="s">
        <v>11</v>
      </c>
      <c r="B7" s="1074">
        <v>1400</v>
      </c>
      <c r="C7" s="1075">
        <v>2</v>
      </c>
      <c r="D7" s="1076">
        <v>0</v>
      </c>
      <c r="E7" s="1054">
        <v>0</v>
      </c>
      <c r="F7" s="1053">
        <v>0</v>
      </c>
      <c r="G7" s="1077">
        <v>0</v>
      </c>
      <c r="H7" s="1303">
        <f>+B7+D7+F7</f>
        <v>1400</v>
      </c>
      <c r="I7" s="1304">
        <f>+C7+E7+G7</f>
        <v>2</v>
      </c>
      <c r="J7" s="1068"/>
      <c r="K7" s="1068"/>
    </row>
    <row r="8" spans="1:11" s="63" customFormat="1" ht="30.75" customHeight="1">
      <c r="A8" s="80" t="s">
        <v>12</v>
      </c>
      <c r="B8" s="1052">
        <v>0</v>
      </c>
      <c r="C8" s="1054">
        <v>0</v>
      </c>
      <c r="D8" s="1052">
        <v>0</v>
      </c>
      <c r="E8" s="1054">
        <v>0</v>
      </c>
      <c r="F8" s="1052">
        <v>0</v>
      </c>
      <c r="G8" s="1053">
        <v>0</v>
      </c>
      <c r="H8" s="1055">
        <f t="shared" ref="H8:H13" si="0">+B8+D8+F8</f>
        <v>0</v>
      </c>
      <c r="I8" s="1305">
        <f t="shared" ref="I8:I13" si="1">+C8+E8+G8</f>
        <v>0</v>
      </c>
      <c r="J8" s="1068"/>
      <c r="K8" s="1068"/>
    </row>
    <row r="9" spans="1:11" s="63" customFormat="1" ht="27" customHeight="1">
      <c r="A9" s="80" t="s">
        <v>13</v>
      </c>
      <c r="B9" s="1056">
        <v>150000</v>
      </c>
      <c r="C9" s="1054">
        <v>1</v>
      </c>
      <c r="D9" s="1052">
        <v>0</v>
      </c>
      <c r="E9" s="1054">
        <v>0</v>
      </c>
      <c r="F9" s="1052">
        <v>0</v>
      </c>
      <c r="G9" s="1053">
        <v>0</v>
      </c>
      <c r="H9" s="1055">
        <f t="shared" si="0"/>
        <v>150000</v>
      </c>
      <c r="I9" s="1305">
        <f t="shared" si="1"/>
        <v>1</v>
      </c>
      <c r="J9" s="1068"/>
      <c r="K9" s="1068"/>
    </row>
    <row r="10" spans="1:11" s="63" customFormat="1" ht="24" customHeight="1">
      <c r="A10" s="80" t="s">
        <v>14</v>
      </c>
      <c r="B10" s="1056">
        <v>0</v>
      </c>
      <c r="C10" s="1054">
        <v>0</v>
      </c>
      <c r="D10" s="1052">
        <v>0</v>
      </c>
      <c r="E10" s="1054">
        <v>0</v>
      </c>
      <c r="F10" s="1057">
        <v>0</v>
      </c>
      <c r="G10" s="1053">
        <v>0</v>
      </c>
      <c r="H10" s="1055">
        <f t="shared" si="0"/>
        <v>0</v>
      </c>
      <c r="I10" s="1305">
        <f t="shared" si="1"/>
        <v>0</v>
      </c>
      <c r="J10" s="1068"/>
      <c r="K10" s="1068"/>
    </row>
    <row r="11" spans="1:11" s="63" customFormat="1" ht="25.5" customHeight="1">
      <c r="A11" s="80" t="s">
        <v>15</v>
      </c>
      <c r="B11" s="1056">
        <v>500</v>
      </c>
      <c r="C11" s="1054">
        <v>1</v>
      </c>
      <c r="D11" s="1052">
        <v>0</v>
      </c>
      <c r="E11" s="1054">
        <v>0</v>
      </c>
      <c r="F11" s="1052">
        <v>0</v>
      </c>
      <c r="G11" s="1053">
        <v>0</v>
      </c>
      <c r="H11" s="1055">
        <f t="shared" si="0"/>
        <v>500</v>
      </c>
      <c r="I11" s="1305">
        <f t="shared" si="1"/>
        <v>1</v>
      </c>
      <c r="J11" s="1068"/>
      <c r="K11" s="1068"/>
    </row>
    <row r="12" spans="1:11" s="63" customFormat="1" ht="24.75" customHeight="1">
      <c r="A12" s="80" t="s">
        <v>16</v>
      </c>
      <c r="B12" s="1052">
        <v>0</v>
      </c>
      <c r="C12" s="1054">
        <v>0</v>
      </c>
      <c r="D12" s="1052">
        <v>0</v>
      </c>
      <c r="E12" s="1054">
        <v>0</v>
      </c>
      <c r="F12" s="1052">
        <v>0</v>
      </c>
      <c r="G12" s="1053">
        <v>0</v>
      </c>
      <c r="H12" s="1055">
        <f t="shared" si="0"/>
        <v>0</v>
      </c>
      <c r="I12" s="1305">
        <f t="shared" si="1"/>
        <v>0</v>
      </c>
      <c r="J12" s="1068"/>
      <c r="K12" s="1068"/>
    </row>
    <row r="13" spans="1:11" s="63" customFormat="1" ht="27.75" customHeight="1" thickBot="1">
      <c r="A13" s="83" t="s">
        <v>17</v>
      </c>
      <c r="B13" s="1059">
        <v>0</v>
      </c>
      <c r="C13" s="1061">
        <v>0</v>
      </c>
      <c r="D13" s="1059">
        <v>0</v>
      </c>
      <c r="E13" s="1061">
        <v>0</v>
      </c>
      <c r="F13" s="1059">
        <v>0</v>
      </c>
      <c r="G13" s="1060">
        <v>0</v>
      </c>
      <c r="H13" s="1306">
        <f t="shared" si="0"/>
        <v>0</v>
      </c>
      <c r="I13" s="1307">
        <f t="shared" si="1"/>
        <v>0</v>
      </c>
      <c r="J13" s="1068"/>
      <c r="K13" s="1068"/>
    </row>
    <row r="14" spans="1:11" s="62" customFormat="1" ht="27.75" customHeight="1" thickBot="1">
      <c r="A14" s="125" t="s">
        <v>18</v>
      </c>
      <c r="B14" s="1062">
        <f>SUM(B7:B13)</f>
        <v>151900</v>
      </c>
      <c r="C14" s="1064">
        <f>SUM(C7:C13)</f>
        <v>4</v>
      </c>
      <c r="D14" s="1062">
        <f>SUM(D7:D13)</f>
        <v>0</v>
      </c>
      <c r="E14" s="1064">
        <f>SUM(E7:E13)</f>
        <v>0</v>
      </c>
      <c r="F14" s="1078">
        <f>SUM(F7:F13)</f>
        <v>0</v>
      </c>
      <c r="G14" s="1063" t="s">
        <v>51</v>
      </c>
      <c r="H14" s="1079">
        <f>SUM(H7:H13)</f>
        <v>151900</v>
      </c>
      <c r="I14" s="1064">
        <f>SUM(I7:I13)</f>
        <v>4</v>
      </c>
      <c r="J14" s="1069"/>
      <c r="K14" s="1069"/>
    </row>
    <row r="15" spans="1:11">
      <c r="D15" s="169"/>
      <c r="E15" s="169"/>
      <c r="F15" s="169"/>
      <c r="G15" s="169"/>
    </row>
    <row r="16" spans="1:11">
      <c r="A16" s="1065"/>
      <c r="B16" s="1066"/>
      <c r="C16" s="1066"/>
    </row>
    <row r="17" spans="1:4">
      <c r="A17" s="1121" t="s">
        <v>1473</v>
      </c>
      <c r="B17" s="1122"/>
      <c r="C17" s="355"/>
      <c r="D17" s="1067"/>
    </row>
    <row r="18" spans="1:4">
      <c r="A18" s="1121"/>
      <c r="B18" s="1122"/>
      <c r="C18" s="355"/>
      <c r="D18" s="1067"/>
    </row>
    <row r="19" spans="1:4">
      <c r="A19" s="1065" t="s">
        <v>11</v>
      </c>
      <c r="B19" s="1122"/>
      <c r="C19" s="355"/>
      <c r="D19" s="1067"/>
    </row>
    <row r="20" spans="1:4">
      <c r="A20" s="1121" t="s">
        <v>1471</v>
      </c>
      <c r="B20" s="556"/>
      <c r="C20" s="1067"/>
      <c r="D20" s="1067"/>
    </row>
    <row r="21" spans="1:4">
      <c r="A21" s="1327" t="s">
        <v>1472</v>
      </c>
    </row>
    <row r="23" spans="1:4">
      <c r="A23" s="1328"/>
      <c r="B23" s="145"/>
      <c r="C23" s="145"/>
    </row>
  </sheetData>
  <mergeCells count="6">
    <mergeCell ref="A2:I2"/>
    <mergeCell ref="A3:I3"/>
    <mergeCell ref="B5:C5"/>
    <mergeCell ref="D5:E5"/>
    <mergeCell ref="F5:G5"/>
    <mergeCell ref="H5:I5"/>
  </mergeCells>
  <pageMargins left="0.70866141732283505" right="0.70866141732283505" top="0.74803149606299202" bottom="0.74803149606299202" header="0.31496062992126" footer="0.3149606299212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P18"/>
  <sheetViews>
    <sheetView topLeftCell="A13" workbookViewId="0">
      <selection activeCell="D8" sqref="D8"/>
    </sheetView>
  </sheetViews>
  <sheetFormatPr defaultColWidth="9" defaultRowHeight="27" customHeight="1"/>
  <cols>
    <col min="1" max="1" width="19.140625" customWidth="1"/>
    <col min="2" max="3" width="9" customWidth="1"/>
    <col min="4" max="5" width="9.28515625" customWidth="1"/>
    <col min="6" max="6" width="11.7109375" customWidth="1"/>
    <col min="7" max="7" width="9.140625" customWidth="1"/>
    <col min="8" max="8" width="9" customWidth="1"/>
    <col min="9" max="9" width="8.7109375" customWidth="1"/>
    <col min="10" max="10" width="9.85546875" customWidth="1"/>
    <col min="11" max="11" width="12" customWidth="1"/>
    <col min="12" max="12" width="8.42578125" customWidth="1"/>
    <col min="13" max="13" width="10.140625" customWidth="1"/>
    <col min="14" max="14" width="8" customWidth="1"/>
    <col min="15" max="15" width="9.7109375" customWidth="1"/>
    <col min="16" max="16" width="11.140625" customWidth="1"/>
    <col min="257" max="257" width="23.85546875" customWidth="1"/>
    <col min="258" max="261" width="10.7109375" customWidth="1"/>
    <col min="262" max="262" width="12.140625" customWidth="1"/>
    <col min="263" max="266" width="10.7109375" customWidth="1"/>
    <col min="267" max="267" width="12.140625" customWidth="1"/>
    <col min="268" max="271" width="10.7109375" customWidth="1"/>
    <col min="272" max="272" width="12.140625" customWidth="1"/>
    <col min="513" max="513" width="23.85546875" customWidth="1"/>
    <col min="514" max="517" width="10.7109375" customWidth="1"/>
    <col min="518" max="518" width="12.140625" customWidth="1"/>
    <col min="519" max="522" width="10.7109375" customWidth="1"/>
    <col min="523" max="523" width="12.140625" customWidth="1"/>
    <col min="524" max="527" width="10.7109375" customWidth="1"/>
    <col min="528" max="528" width="12.140625" customWidth="1"/>
    <col min="769" max="769" width="23.85546875" customWidth="1"/>
    <col min="770" max="773" width="10.7109375" customWidth="1"/>
    <col min="774" max="774" width="12.140625" customWidth="1"/>
    <col min="775" max="778" width="10.7109375" customWidth="1"/>
    <col min="779" max="779" width="12.140625" customWidth="1"/>
    <col min="780" max="783" width="10.7109375" customWidth="1"/>
    <col min="784" max="784" width="12.140625" customWidth="1"/>
    <col min="1025" max="1025" width="23.85546875" customWidth="1"/>
    <col min="1026" max="1029" width="10.7109375" customWidth="1"/>
    <col min="1030" max="1030" width="12.140625" customWidth="1"/>
    <col min="1031" max="1034" width="10.7109375" customWidth="1"/>
    <col min="1035" max="1035" width="12.140625" customWidth="1"/>
    <col min="1036" max="1039" width="10.7109375" customWidth="1"/>
    <col min="1040" max="1040" width="12.140625" customWidth="1"/>
    <col min="1281" max="1281" width="23.85546875" customWidth="1"/>
    <col min="1282" max="1285" width="10.7109375" customWidth="1"/>
    <col min="1286" max="1286" width="12.140625" customWidth="1"/>
    <col min="1287" max="1290" width="10.7109375" customWidth="1"/>
    <col min="1291" max="1291" width="12.140625" customWidth="1"/>
    <col min="1292" max="1295" width="10.7109375" customWidth="1"/>
    <col min="1296" max="1296" width="12.140625" customWidth="1"/>
    <col min="1537" max="1537" width="23.85546875" customWidth="1"/>
    <col min="1538" max="1541" width="10.7109375" customWidth="1"/>
    <col min="1542" max="1542" width="12.140625" customWidth="1"/>
    <col min="1543" max="1546" width="10.7109375" customWidth="1"/>
    <col min="1547" max="1547" width="12.140625" customWidth="1"/>
    <col min="1548" max="1551" width="10.7109375" customWidth="1"/>
    <col min="1552" max="1552" width="12.140625" customWidth="1"/>
    <col min="1793" max="1793" width="23.85546875" customWidth="1"/>
    <col min="1794" max="1797" width="10.7109375" customWidth="1"/>
    <col min="1798" max="1798" width="12.140625" customWidth="1"/>
    <col min="1799" max="1802" width="10.7109375" customWidth="1"/>
    <col min="1803" max="1803" width="12.140625" customWidth="1"/>
    <col min="1804" max="1807" width="10.7109375" customWidth="1"/>
    <col min="1808" max="1808" width="12.140625" customWidth="1"/>
    <col min="2049" max="2049" width="23.85546875" customWidth="1"/>
    <col min="2050" max="2053" width="10.7109375" customWidth="1"/>
    <col min="2054" max="2054" width="12.140625" customWidth="1"/>
    <col min="2055" max="2058" width="10.7109375" customWidth="1"/>
    <col min="2059" max="2059" width="12.140625" customWidth="1"/>
    <col min="2060" max="2063" width="10.7109375" customWidth="1"/>
    <col min="2064" max="2064" width="12.140625" customWidth="1"/>
    <col min="2305" max="2305" width="23.85546875" customWidth="1"/>
    <col min="2306" max="2309" width="10.7109375" customWidth="1"/>
    <col min="2310" max="2310" width="12.140625" customWidth="1"/>
    <col min="2311" max="2314" width="10.7109375" customWidth="1"/>
    <col min="2315" max="2315" width="12.140625" customWidth="1"/>
    <col min="2316" max="2319" width="10.7109375" customWidth="1"/>
    <col min="2320" max="2320" width="12.140625" customWidth="1"/>
    <col min="2561" max="2561" width="23.85546875" customWidth="1"/>
    <col min="2562" max="2565" width="10.7109375" customWidth="1"/>
    <col min="2566" max="2566" width="12.140625" customWidth="1"/>
    <col min="2567" max="2570" width="10.7109375" customWidth="1"/>
    <col min="2571" max="2571" width="12.140625" customWidth="1"/>
    <col min="2572" max="2575" width="10.7109375" customWidth="1"/>
    <col min="2576" max="2576" width="12.140625" customWidth="1"/>
    <col min="2817" max="2817" width="23.85546875" customWidth="1"/>
    <col min="2818" max="2821" width="10.7109375" customWidth="1"/>
    <col min="2822" max="2822" width="12.140625" customWidth="1"/>
    <col min="2823" max="2826" width="10.7109375" customWidth="1"/>
    <col min="2827" max="2827" width="12.140625" customWidth="1"/>
    <col min="2828" max="2831" width="10.7109375" customWidth="1"/>
    <col min="2832" max="2832" width="12.140625" customWidth="1"/>
    <col min="3073" max="3073" width="23.85546875" customWidth="1"/>
    <col min="3074" max="3077" width="10.7109375" customWidth="1"/>
    <col min="3078" max="3078" width="12.140625" customWidth="1"/>
    <col min="3079" max="3082" width="10.7109375" customWidth="1"/>
    <col min="3083" max="3083" width="12.140625" customWidth="1"/>
    <col min="3084" max="3087" width="10.7109375" customWidth="1"/>
    <col min="3088" max="3088" width="12.140625" customWidth="1"/>
    <col min="3329" max="3329" width="23.85546875" customWidth="1"/>
    <col min="3330" max="3333" width="10.7109375" customWidth="1"/>
    <col min="3334" max="3334" width="12.140625" customWidth="1"/>
    <col min="3335" max="3338" width="10.7109375" customWidth="1"/>
    <col min="3339" max="3339" width="12.140625" customWidth="1"/>
    <col min="3340" max="3343" width="10.7109375" customWidth="1"/>
    <col min="3344" max="3344" width="12.140625" customWidth="1"/>
    <col min="3585" max="3585" width="23.85546875" customWidth="1"/>
    <col min="3586" max="3589" width="10.7109375" customWidth="1"/>
    <col min="3590" max="3590" width="12.140625" customWidth="1"/>
    <col min="3591" max="3594" width="10.7109375" customWidth="1"/>
    <col min="3595" max="3595" width="12.140625" customWidth="1"/>
    <col min="3596" max="3599" width="10.7109375" customWidth="1"/>
    <col min="3600" max="3600" width="12.140625" customWidth="1"/>
    <col min="3841" max="3841" width="23.85546875" customWidth="1"/>
    <col min="3842" max="3845" width="10.7109375" customWidth="1"/>
    <col min="3846" max="3846" width="12.140625" customWidth="1"/>
    <col min="3847" max="3850" width="10.7109375" customWidth="1"/>
    <col min="3851" max="3851" width="12.140625" customWidth="1"/>
    <col min="3852" max="3855" width="10.7109375" customWidth="1"/>
    <col min="3856" max="3856" width="12.140625" customWidth="1"/>
    <col min="4097" max="4097" width="23.85546875" customWidth="1"/>
    <col min="4098" max="4101" width="10.7109375" customWidth="1"/>
    <col min="4102" max="4102" width="12.140625" customWidth="1"/>
    <col min="4103" max="4106" width="10.7109375" customWidth="1"/>
    <col min="4107" max="4107" width="12.140625" customWidth="1"/>
    <col min="4108" max="4111" width="10.7109375" customWidth="1"/>
    <col min="4112" max="4112" width="12.140625" customWidth="1"/>
    <col min="4353" max="4353" width="23.85546875" customWidth="1"/>
    <col min="4354" max="4357" width="10.7109375" customWidth="1"/>
    <col min="4358" max="4358" width="12.140625" customWidth="1"/>
    <col min="4359" max="4362" width="10.7109375" customWidth="1"/>
    <col min="4363" max="4363" width="12.140625" customWidth="1"/>
    <col min="4364" max="4367" width="10.7109375" customWidth="1"/>
    <col min="4368" max="4368" width="12.140625" customWidth="1"/>
    <col min="4609" max="4609" width="23.85546875" customWidth="1"/>
    <col min="4610" max="4613" width="10.7109375" customWidth="1"/>
    <col min="4614" max="4614" width="12.140625" customWidth="1"/>
    <col min="4615" max="4618" width="10.7109375" customWidth="1"/>
    <col min="4619" max="4619" width="12.140625" customWidth="1"/>
    <col min="4620" max="4623" width="10.7109375" customWidth="1"/>
    <col min="4624" max="4624" width="12.140625" customWidth="1"/>
    <col min="4865" max="4865" width="23.85546875" customWidth="1"/>
    <col min="4866" max="4869" width="10.7109375" customWidth="1"/>
    <col min="4870" max="4870" width="12.140625" customWidth="1"/>
    <col min="4871" max="4874" width="10.7109375" customWidth="1"/>
    <col min="4875" max="4875" width="12.140625" customWidth="1"/>
    <col min="4876" max="4879" width="10.7109375" customWidth="1"/>
    <col min="4880" max="4880" width="12.140625" customWidth="1"/>
    <col min="5121" max="5121" width="23.85546875" customWidth="1"/>
    <col min="5122" max="5125" width="10.7109375" customWidth="1"/>
    <col min="5126" max="5126" width="12.140625" customWidth="1"/>
    <col min="5127" max="5130" width="10.7109375" customWidth="1"/>
    <col min="5131" max="5131" width="12.140625" customWidth="1"/>
    <col min="5132" max="5135" width="10.7109375" customWidth="1"/>
    <col min="5136" max="5136" width="12.140625" customWidth="1"/>
    <col min="5377" max="5377" width="23.85546875" customWidth="1"/>
    <col min="5378" max="5381" width="10.7109375" customWidth="1"/>
    <col min="5382" max="5382" width="12.140625" customWidth="1"/>
    <col min="5383" max="5386" width="10.7109375" customWidth="1"/>
    <col min="5387" max="5387" width="12.140625" customWidth="1"/>
    <col min="5388" max="5391" width="10.7109375" customWidth="1"/>
    <col min="5392" max="5392" width="12.140625" customWidth="1"/>
    <col min="5633" max="5633" width="23.85546875" customWidth="1"/>
    <col min="5634" max="5637" width="10.7109375" customWidth="1"/>
    <col min="5638" max="5638" width="12.140625" customWidth="1"/>
    <col min="5639" max="5642" width="10.7109375" customWidth="1"/>
    <col min="5643" max="5643" width="12.140625" customWidth="1"/>
    <col min="5644" max="5647" width="10.7109375" customWidth="1"/>
    <col min="5648" max="5648" width="12.140625" customWidth="1"/>
    <col min="5889" max="5889" width="23.85546875" customWidth="1"/>
    <col min="5890" max="5893" width="10.7109375" customWidth="1"/>
    <col min="5894" max="5894" width="12.140625" customWidth="1"/>
    <col min="5895" max="5898" width="10.7109375" customWidth="1"/>
    <col min="5899" max="5899" width="12.140625" customWidth="1"/>
    <col min="5900" max="5903" width="10.7109375" customWidth="1"/>
    <col min="5904" max="5904" width="12.140625" customWidth="1"/>
    <col min="6145" max="6145" width="23.85546875" customWidth="1"/>
    <col min="6146" max="6149" width="10.7109375" customWidth="1"/>
    <col min="6150" max="6150" width="12.140625" customWidth="1"/>
    <col min="6151" max="6154" width="10.7109375" customWidth="1"/>
    <col min="6155" max="6155" width="12.140625" customWidth="1"/>
    <col min="6156" max="6159" width="10.7109375" customWidth="1"/>
    <col min="6160" max="6160" width="12.140625" customWidth="1"/>
    <col min="6401" max="6401" width="23.85546875" customWidth="1"/>
    <col min="6402" max="6405" width="10.7109375" customWidth="1"/>
    <col min="6406" max="6406" width="12.140625" customWidth="1"/>
    <col min="6407" max="6410" width="10.7109375" customWidth="1"/>
    <col min="6411" max="6411" width="12.140625" customWidth="1"/>
    <col min="6412" max="6415" width="10.7109375" customWidth="1"/>
    <col min="6416" max="6416" width="12.140625" customWidth="1"/>
    <col min="6657" max="6657" width="23.85546875" customWidth="1"/>
    <col min="6658" max="6661" width="10.7109375" customWidth="1"/>
    <col min="6662" max="6662" width="12.140625" customWidth="1"/>
    <col min="6663" max="6666" width="10.7109375" customWidth="1"/>
    <col min="6667" max="6667" width="12.140625" customWidth="1"/>
    <col min="6668" max="6671" width="10.7109375" customWidth="1"/>
    <col min="6672" max="6672" width="12.140625" customWidth="1"/>
    <col min="6913" max="6913" width="23.85546875" customWidth="1"/>
    <col min="6914" max="6917" width="10.7109375" customWidth="1"/>
    <col min="6918" max="6918" width="12.140625" customWidth="1"/>
    <col min="6919" max="6922" width="10.7109375" customWidth="1"/>
    <col min="6923" max="6923" width="12.140625" customWidth="1"/>
    <col min="6924" max="6927" width="10.7109375" customWidth="1"/>
    <col min="6928" max="6928" width="12.140625" customWidth="1"/>
    <col min="7169" max="7169" width="23.85546875" customWidth="1"/>
    <col min="7170" max="7173" width="10.7109375" customWidth="1"/>
    <col min="7174" max="7174" width="12.140625" customWidth="1"/>
    <col min="7175" max="7178" width="10.7109375" customWidth="1"/>
    <col min="7179" max="7179" width="12.140625" customWidth="1"/>
    <col min="7180" max="7183" width="10.7109375" customWidth="1"/>
    <col min="7184" max="7184" width="12.140625" customWidth="1"/>
    <col min="7425" max="7425" width="23.85546875" customWidth="1"/>
    <col min="7426" max="7429" width="10.7109375" customWidth="1"/>
    <col min="7430" max="7430" width="12.140625" customWidth="1"/>
    <col min="7431" max="7434" width="10.7109375" customWidth="1"/>
    <col min="7435" max="7435" width="12.140625" customWidth="1"/>
    <col min="7436" max="7439" width="10.7109375" customWidth="1"/>
    <col min="7440" max="7440" width="12.140625" customWidth="1"/>
    <col min="7681" max="7681" width="23.85546875" customWidth="1"/>
    <col min="7682" max="7685" width="10.7109375" customWidth="1"/>
    <col min="7686" max="7686" width="12.140625" customWidth="1"/>
    <col min="7687" max="7690" width="10.7109375" customWidth="1"/>
    <col min="7691" max="7691" width="12.140625" customWidth="1"/>
    <col min="7692" max="7695" width="10.7109375" customWidth="1"/>
    <col min="7696" max="7696" width="12.140625" customWidth="1"/>
    <col min="7937" max="7937" width="23.85546875" customWidth="1"/>
    <col min="7938" max="7941" width="10.7109375" customWidth="1"/>
    <col min="7942" max="7942" width="12.140625" customWidth="1"/>
    <col min="7943" max="7946" width="10.7109375" customWidth="1"/>
    <col min="7947" max="7947" width="12.140625" customWidth="1"/>
    <col min="7948" max="7951" width="10.7109375" customWidth="1"/>
    <col min="7952" max="7952" width="12.140625" customWidth="1"/>
    <col min="8193" max="8193" width="23.85546875" customWidth="1"/>
    <col min="8194" max="8197" width="10.7109375" customWidth="1"/>
    <col min="8198" max="8198" width="12.140625" customWidth="1"/>
    <col min="8199" max="8202" width="10.7109375" customWidth="1"/>
    <col min="8203" max="8203" width="12.140625" customWidth="1"/>
    <col min="8204" max="8207" width="10.7109375" customWidth="1"/>
    <col min="8208" max="8208" width="12.140625" customWidth="1"/>
    <col min="8449" max="8449" width="23.85546875" customWidth="1"/>
    <col min="8450" max="8453" width="10.7109375" customWidth="1"/>
    <col min="8454" max="8454" width="12.140625" customWidth="1"/>
    <col min="8455" max="8458" width="10.7109375" customWidth="1"/>
    <col min="8459" max="8459" width="12.140625" customWidth="1"/>
    <col min="8460" max="8463" width="10.7109375" customWidth="1"/>
    <col min="8464" max="8464" width="12.140625" customWidth="1"/>
    <col min="8705" max="8705" width="23.85546875" customWidth="1"/>
    <col min="8706" max="8709" width="10.7109375" customWidth="1"/>
    <col min="8710" max="8710" width="12.140625" customWidth="1"/>
    <col min="8711" max="8714" width="10.7109375" customWidth="1"/>
    <col min="8715" max="8715" width="12.140625" customWidth="1"/>
    <col min="8716" max="8719" width="10.7109375" customWidth="1"/>
    <col min="8720" max="8720" width="12.140625" customWidth="1"/>
    <col min="8961" max="8961" width="23.85546875" customWidth="1"/>
    <col min="8962" max="8965" width="10.7109375" customWidth="1"/>
    <col min="8966" max="8966" width="12.140625" customWidth="1"/>
    <col min="8967" max="8970" width="10.7109375" customWidth="1"/>
    <col min="8971" max="8971" width="12.140625" customWidth="1"/>
    <col min="8972" max="8975" width="10.7109375" customWidth="1"/>
    <col min="8976" max="8976" width="12.140625" customWidth="1"/>
    <col min="9217" max="9217" width="23.85546875" customWidth="1"/>
    <col min="9218" max="9221" width="10.7109375" customWidth="1"/>
    <col min="9222" max="9222" width="12.140625" customWidth="1"/>
    <col min="9223" max="9226" width="10.7109375" customWidth="1"/>
    <col min="9227" max="9227" width="12.140625" customWidth="1"/>
    <col min="9228" max="9231" width="10.7109375" customWidth="1"/>
    <col min="9232" max="9232" width="12.140625" customWidth="1"/>
    <col min="9473" max="9473" width="23.85546875" customWidth="1"/>
    <col min="9474" max="9477" width="10.7109375" customWidth="1"/>
    <col min="9478" max="9478" width="12.140625" customWidth="1"/>
    <col min="9479" max="9482" width="10.7109375" customWidth="1"/>
    <col min="9483" max="9483" width="12.140625" customWidth="1"/>
    <col min="9484" max="9487" width="10.7109375" customWidth="1"/>
    <col min="9488" max="9488" width="12.140625" customWidth="1"/>
    <col min="9729" max="9729" width="23.85546875" customWidth="1"/>
    <col min="9730" max="9733" width="10.7109375" customWidth="1"/>
    <col min="9734" max="9734" width="12.140625" customWidth="1"/>
    <col min="9735" max="9738" width="10.7109375" customWidth="1"/>
    <col min="9739" max="9739" width="12.140625" customWidth="1"/>
    <col min="9740" max="9743" width="10.7109375" customWidth="1"/>
    <col min="9744" max="9744" width="12.140625" customWidth="1"/>
    <col min="9985" max="9985" width="23.85546875" customWidth="1"/>
    <col min="9986" max="9989" width="10.7109375" customWidth="1"/>
    <col min="9990" max="9990" width="12.140625" customWidth="1"/>
    <col min="9991" max="9994" width="10.7109375" customWidth="1"/>
    <col min="9995" max="9995" width="12.140625" customWidth="1"/>
    <col min="9996" max="9999" width="10.7109375" customWidth="1"/>
    <col min="10000" max="10000" width="12.140625" customWidth="1"/>
    <col min="10241" max="10241" width="23.85546875" customWidth="1"/>
    <col min="10242" max="10245" width="10.7109375" customWidth="1"/>
    <col min="10246" max="10246" width="12.140625" customWidth="1"/>
    <col min="10247" max="10250" width="10.7109375" customWidth="1"/>
    <col min="10251" max="10251" width="12.140625" customWidth="1"/>
    <col min="10252" max="10255" width="10.7109375" customWidth="1"/>
    <col min="10256" max="10256" width="12.140625" customWidth="1"/>
    <col min="10497" max="10497" width="23.85546875" customWidth="1"/>
    <col min="10498" max="10501" width="10.7109375" customWidth="1"/>
    <col min="10502" max="10502" width="12.140625" customWidth="1"/>
    <col min="10503" max="10506" width="10.7109375" customWidth="1"/>
    <col min="10507" max="10507" width="12.140625" customWidth="1"/>
    <col min="10508" max="10511" width="10.7109375" customWidth="1"/>
    <col min="10512" max="10512" width="12.140625" customWidth="1"/>
    <col min="10753" max="10753" width="23.85546875" customWidth="1"/>
    <col min="10754" max="10757" width="10.7109375" customWidth="1"/>
    <col min="10758" max="10758" width="12.140625" customWidth="1"/>
    <col min="10759" max="10762" width="10.7109375" customWidth="1"/>
    <col min="10763" max="10763" width="12.140625" customWidth="1"/>
    <col min="10764" max="10767" width="10.7109375" customWidth="1"/>
    <col min="10768" max="10768" width="12.140625" customWidth="1"/>
    <col min="11009" max="11009" width="23.85546875" customWidth="1"/>
    <col min="11010" max="11013" width="10.7109375" customWidth="1"/>
    <col min="11014" max="11014" width="12.140625" customWidth="1"/>
    <col min="11015" max="11018" width="10.7109375" customWidth="1"/>
    <col min="11019" max="11019" width="12.140625" customWidth="1"/>
    <col min="11020" max="11023" width="10.7109375" customWidth="1"/>
    <col min="11024" max="11024" width="12.140625" customWidth="1"/>
    <col min="11265" max="11265" width="23.85546875" customWidth="1"/>
    <col min="11266" max="11269" width="10.7109375" customWidth="1"/>
    <col min="11270" max="11270" width="12.140625" customWidth="1"/>
    <col min="11271" max="11274" width="10.7109375" customWidth="1"/>
    <col min="11275" max="11275" width="12.140625" customWidth="1"/>
    <col min="11276" max="11279" width="10.7109375" customWidth="1"/>
    <col min="11280" max="11280" width="12.140625" customWidth="1"/>
    <col min="11521" max="11521" width="23.85546875" customWidth="1"/>
    <col min="11522" max="11525" width="10.7109375" customWidth="1"/>
    <col min="11526" max="11526" width="12.140625" customWidth="1"/>
    <col min="11527" max="11530" width="10.7109375" customWidth="1"/>
    <col min="11531" max="11531" width="12.140625" customWidth="1"/>
    <col min="11532" max="11535" width="10.7109375" customWidth="1"/>
    <col min="11536" max="11536" width="12.140625" customWidth="1"/>
    <col min="11777" max="11777" width="23.85546875" customWidth="1"/>
    <col min="11778" max="11781" width="10.7109375" customWidth="1"/>
    <col min="11782" max="11782" width="12.140625" customWidth="1"/>
    <col min="11783" max="11786" width="10.7109375" customWidth="1"/>
    <col min="11787" max="11787" width="12.140625" customWidth="1"/>
    <col min="11788" max="11791" width="10.7109375" customWidth="1"/>
    <col min="11792" max="11792" width="12.140625" customWidth="1"/>
    <col min="12033" max="12033" width="23.85546875" customWidth="1"/>
    <col min="12034" max="12037" width="10.7109375" customWidth="1"/>
    <col min="12038" max="12038" width="12.140625" customWidth="1"/>
    <col min="12039" max="12042" width="10.7109375" customWidth="1"/>
    <col min="12043" max="12043" width="12.140625" customWidth="1"/>
    <col min="12044" max="12047" width="10.7109375" customWidth="1"/>
    <col min="12048" max="12048" width="12.140625" customWidth="1"/>
    <col min="12289" max="12289" width="23.85546875" customWidth="1"/>
    <col min="12290" max="12293" width="10.7109375" customWidth="1"/>
    <col min="12294" max="12294" width="12.140625" customWidth="1"/>
    <col min="12295" max="12298" width="10.7109375" customWidth="1"/>
    <col min="12299" max="12299" width="12.140625" customWidth="1"/>
    <col min="12300" max="12303" width="10.7109375" customWidth="1"/>
    <col min="12304" max="12304" width="12.140625" customWidth="1"/>
    <col min="12545" max="12545" width="23.85546875" customWidth="1"/>
    <col min="12546" max="12549" width="10.7109375" customWidth="1"/>
    <col min="12550" max="12550" width="12.140625" customWidth="1"/>
    <col min="12551" max="12554" width="10.7109375" customWidth="1"/>
    <col min="12555" max="12555" width="12.140625" customWidth="1"/>
    <col min="12556" max="12559" width="10.7109375" customWidth="1"/>
    <col min="12560" max="12560" width="12.140625" customWidth="1"/>
    <col min="12801" max="12801" width="23.85546875" customWidth="1"/>
    <col min="12802" max="12805" width="10.7109375" customWidth="1"/>
    <col min="12806" max="12806" width="12.140625" customWidth="1"/>
    <col min="12807" max="12810" width="10.7109375" customWidth="1"/>
    <col min="12811" max="12811" width="12.140625" customWidth="1"/>
    <col min="12812" max="12815" width="10.7109375" customWidth="1"/>
    <col min="12816" max="12816" width="12.140625" customWidth="1"/>
    <col min="13057" max="13057" width="23.85546875" customWidth="1"/>
    <col min="13058" max="13061" width="10.7109375" customWidth="1"/>
    <col min="13062" max="13062" width="12.140625" customWidth="1"/>
    <col min="13063" max="13066" width="10.7109375" customWidth="1"/>
    <col min="13067" max="13067" width="12.140625" customWidth="1"/>
    <col min="13068" max="13071" width="10.7109375" customWidth="1"/>
    <col min="13072" max="13072" width="12.140625" customWidth="1"/>
    <col min="13313" max="13313" width="23.85546875" customWidth="1"/>
    <col min="13314" max="13317" width="10.7109375" customWidth="1"/>
    <col min="13318" max="13318" width="12.140625" customWidth="1"/>
    <col min="13319" max="13322" width="10.7109375" customWidth="1"/>
    <col min="13323" max="13323" width="12.140625" customWidth="1"/>
    <col min="13324" max="13327" width="10.7109375" customWidth="1"/>
    <col min="13328" max="13328" width="12.140625" customWidth="1"/>
    <col min="13569" max="13569" width="23.85546875" customWidth="1"/>
    <col min="13570" max="13573" width="10.7109375" customWidth="1"/>
    <col min="13574" max="13574" width="12.140625" customWidth="1"/>
    <col min="13575" max="13578" width="10.7109375" customWidth="1"/>
    <col min="13579" max="13579" width="12.140625" customWidth="1"/>
    <col min="13580" max="13583" width="10.7109375" customWidth="1"/>
    <col min="13584" max="13584" width="12.140625" customWidth="1"/>
    <col min="13825" max="13825" width="23.85546875" customWidth="1"/>
    <col min="13826" max="13829" width="10.7109375" customWidth="1"/>
    <col min="13830" max="13830" width="12.140625" customWidth="1"/>
    <col min="13831" max="13834" width="10.7109375" customWidth="1"/>
    <col min="13835" max="13835" width="12.140625" customWidth="1"/>
    <col min="13836" max="13839" width="10.7109375" customWidth="1"/>
    <col min="13840" max="13840" width="12.140625" customWidth="1"/>
    <col min="14081" max="14081" width="23.85546875" customWidth="1"/>
    <col min="14082" max="14085" width="10.7109375" customWidth="1"/>
    <col min="14086" max="14086" width="12.140625" customWidth="1"/>
    <col min="14087" max="14090" width="10.7109375" customWidth="1"/>
    <col min="14091" max="14091" width="12.140625" customWidth="1"/>
    <col min="14092" max="14095" width="10.7109375" customWidth="1"/>
    <col min="14096" max="14096" width="12.140625" customWidth="1"/>
    <col min="14337" max="14337" width="23.85546875" customWidth="1"/>
    <col min="14338" max="14341" width="10.7109375" customWidth="1"/>
    <col min="14342" max="14342" width="12.140625" customWidth="1"/>
    <col min="14343" max="14346" width="10.7109375" customWidth="1"/>
    <col min="14347" max="14347" width="12.140625" customWidth="1"/>
    <col min="14348" max="14351" width="10.7109375" customWidth="1"/>
    <col min="14352" max="14352" width="12.140625" customWidth="1"/>
    <col min="14593" max="14593" width="23.85546875" customWidth="1"/>
    <col min="14594" max="14597" width="10.7109375" customWidth="1"/>
    <col min="14598" max="14598" width="12.140625" customWidth="1"/>
    <col min="14599" max="14602" width="10.7109375" customWidth="1"/>
    <col min="14603" max="14603" width="12.140625" customWidth="1"/>
    <col min="14604" max="14607" width="10.7109375" customWidth="1"/>
    <col min="14608" max="14608" width="12.140625" customWidth="1"/>
    <col min="14849" max="14849" width="23.85546875" customWidth="1"/>
    <col min="14850" max="14853" width="10.7109375" customWidth="1"/>
    <col min="14854" max="14854" width="12.140625" customWidth="1"/>
    <col min="14855" max="14858" width="10.7109375" customWidth="1"/>
    <col min="14859" max="14859" width="12.140625" customWidth="1"/>
    <col min="14860" max="14863" width="10.7109375" customWidth="1"/>
    <col min="14864" max="14864" width="12.140625" customWidth="1"/>
    <col min="15105" max="15105" width="23.85546875" customWidth="1"/>
    <col min="15106" max="15109" width="10.7109375" customWidth="1"/>
    <col min="15110" max="15110" width="12.140625" customWidth="1"/>
    <col min="15111" max="15114" width="10.7109375" customWidth="1"/>
    <col min="15115" max="15115" width="12.140625" customWidth="1"/>
    <col min="15116" max="15119" width="10.7109375" customWidth="1"/>
    <col min="15120" max="15120" width="12.140625" customWidth="1"/>
    <col min="15361" max="15361" width="23.85546875" customWidth="1"/>
    <col min="15362" max="15365" width="10.7109375" customWidth="1"/>
    <col min="15366" max="15366" width="12.140625" customWidth="1"/>
    <col min="15367" max="15370" width="10.7109375" customWidth="1"/>
    <col min="15371" max="15371" width="12.140625" customWidth="1"/>
    <col min="15372" max="15375" width="10.7109375" customWidth="1"/>
    <col min="15376" max="15376" width="12.140625" customWidth="1"/>
    <col min="15617" max="15617" width="23.85546875" customWidth="1"/>
    <col min="15618" max="15621" width="10.7109375" customWidth="1"/>
    <col min="15622" max="15622" width="12.140625" customWidth="1"/>
    <col min="15623" max="15626" width="10.7109375" customWidth="1"/>
    <col min="15627" max="15627" width="12.140625" customWidth="1"/>
    <col min="15628" max="15631" width="10.7109375" customWidth="1"/>
    <col min="15632" max="15632" width="12.140625" customWidth="1"/>
    <col min="15873" max="15873" width="23.85546875" customWidth="1"/>
    <col min="15874" max="15877" width="10.7109375" customWidth="1"/>
    <col min="15878" max="15878" width="12.140625" customWidth="1"/>
    <col min="15879" max="15882" width="10.7109375" customWidth="1"/>
    <col min="15883" max="15883" width="12.140625" customWidth="1"/>
    <col min="15884" max="15887" width="10.7109375" customWidth="1"/>
    <col min="15888" max="15888" width="12.140625" customWidth="1"/>
    <col min="16129" max="16129" width="23.85546875" customWidth="1"/>
    <col min="16130" max="16133" width="10.7109375" customWidth="1"/>
    <col min="16134" max="16134" width="12.140625" customWidth="1"/>
    <col min="16135" max="16138" width="10.7109375" customWidth="1"/>
    <col min="16139" max="16139" width="12.140625" customWidth="1"/>
    <col min="16140" max="16143" width="10.7109375" customWidth="1"/>
    <col min="16144" max="16144" width="12.140625" customWidth="1"/>
  </cols>
  <sheetData>
    <row r="1" spans="1:16" ht="27" customHeight="1">
      <c r="A1" s="1461" t="s">
        <v>69</v>
      </c>
      <c r="B1" s="1461"/>
      <c r="C1" s="1461"/>
      <c r="D1" s="1461"/>
      <c r="E1" s="1461"/>
      <c r="F1" s="1461"/>
      <c r="G1" s="1461"/>
      <c r="H1" s="1461"/>
      <c r="I1" s="1461"/>
      <c r="J1" s="1461"/>
      <c r="K1" s="1461"/>
      <c r="L1" s="1461"/>
      <c r="M1" s="1461"/>
      <c r="N1" s="1461"/>
      <c r="O1" s="1461"/>
    </row>
    <row r="2" spans="1:16" ht="27" customHeight="1">
      <c r="A2" s="1461" t="s">
        <v>1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  <c r="N2" s="1461"/>
      <c r="O2" s="1461"/>
    </row>
    <row r="3" spans="1:16" ht="27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s="62" customFormat="1" ht="27" customHeight="1">
      <c r="A4" s="93" t="s">
        <v>2</v>
      </c>
      <c r="B4" s="1465" t="s">
        <v>70</v>
      </c>
      <c r="C4" s="1466"/>
      <c r="D4" s="1466"/>
      <c r="E4" s="1466"/>
      <c r="F4" s="1488" t="s">
        <v>23</v>
      </c>
      <c r="G4" s="1466" t="s">
        <v>71</v>
      </c>
      <c r="H4" s="1466"/>
      <c r="I4" s="1466"/>
      <c r="J4" s="1466"/>
      <c r="K4" s="1488" t="s">
        <v>23</v>
      </c>
      <c r="L4" s="1466" t="s">
        <v>72</v>
      </c>
      <c r="M4" s="1466"/>
      <c r="N4" s="1466"/>
      <c r="O4" s="1466"/>
      <c r="P4" s="1488" t="s">
        <v>23</v>
      </c>
    </row>
    <row r="5" spans="1:16" s="62" customFormat="1" ht="27" customHeight="1">
      <c r="A5" s="1024"/>
      <c r="B5" s="1025" t="s">
        <v>24</v>
      </c>
      <c r="C5" s="1026" t="s">
        <v>25</v>
      </c>
      <c r="D5" s="1027" t="s">
        <v>73</v>
      </c>
      <c r="E5" s="1027" t="s">
        <v>22</v>
      </c>
      <c r="F5" s="1494"/>
      <c r="G5" s="1028" t="s">
        <v>24</v>
      </c>
      <c r="H5" s="1026" t="s">
        <v>25</v>
      </c>
      <c r="I5" s="1027" t="s">
        <v>73</v>
      </c>
      <c r="J5" s="1046" t="s">
        <v>22</v>
      </c>
      <c r="K5" s="1494"/>
      <c r="L5" s="1028" t="s">
        <v>24</v>
      </c>
      <c r="M5" s="1026" t="s">
        <v>25</v>
      </c>
      <c r="N5" s="1027" t="s">
        <v>73</v>
      </c>
      <c r="O5" s="1046" t="s">
        <v>22</v>
      </c>
      <c r="P5" s="1494"/>
    </row>
    <row r="6" spans="1:16" s="61" customFormat="1" ht="27" customHeight="1">
      <c r="A6" s="1029" t="s">
        <v>11</v>
      </c>
      <c r="B6" s="211">
        <v>39</v>
      </c>
      <c r="C6" s="210">
        <v>33</v>
      </c>
      <c r="D6" s="1030">
        <v>0</v>
      </c>
      <c r="E6" s="1031">
        <f>SUM(B6:D6)</f>
        <v>72</v>
      </c>
      <c r="F6" s="1032">
        <v>6</v>
      </c>
      <c r="G6" s="1033">
        <v>99</v>
      </c>
      <c r="H6" s="210">
        <v>161</v>
      </c>
      <c r="I6" s="1047">
        <v>0</v>
      </c>
      <c r="J6" s="1031">
        <f t="shared" ref="J6:J12" si="0">SUM(G6:I6)</f>
        <v>260</v>
      </c>
      <c r="K6" s="1032">
        <v>4</v>
      </c>
      <c r="L6" s="1033">
        <v>100</v>
      </c>
      <c r="M6" s="210">
        <v>1500</v>
      </c>
      <c r="N6" s="1030">
        <v>3080</v>
      </c>
      <c r="O6" s="1031">
        <f t="shared" ref="O6:O12" si="1">SUM(L6:N6)</f>
        <v>4680</v>
      </c>
      <c r="P6" s="1032">
        <v>3</v>
      </c>
    </row>
    <row r="7" spans="1:16" s="1022" customFormat="1" ht="27" customHeight="1">
      <c r="A7" s="95" t="s">
        <v>12</v>
      </c>
      <c r="B7" s="215">
        <v>0</v>
      </c>
      <c r="C7" s="214">
        <v>0</v>
      </c>
      <c r="D7" s="672">
        <v>0</v>
      </c>
      <c r="E7" s="1034">
        <v>0</v>
      </c>
      <c r="F7" s="1035">
        <v>0</v>
      </c>
      <c r="G7" s="672">
        <v>5</v>
      </c>
      <c r="H7" s="672">
        <v>30</v>
      </c>
      <c r="I7" s="672">
        <v>5</v>
      </c>
      <c r="J7" s="1048">
        <f t="shared" si="0"/>
        <v>40</v>
      </c>
      <c r="K7" s="737">
        <v>5</v>
      </c>
      <c r="L7" s="672">
        <v>119</v>
      </c>
      <c r="M7" s="672">
        <v>173</v>
      </c>
      <c r="N7" s="672">
        <v>208</v>
      </c>
      <c r="O7" s="1048">
        <f t="shared" si="1"/>
        <v>500</v>
      </c>
      <c r="P7" s="737">
        <v>4</v>
      </c>
    </row>
    <row r="8" spans="1:16" s="61" customFormat="1" ht="27" customHeight="1">
      <c r="A8" s="95" t="s">
        <v>13</v>
      </c>
      <c r="B8" s="215">
        <v>28</v>
      </c>
      <c r="C8" s="214">
        <v>58</v>
      </c>
      <c r="D8" s="1030">
        <v>2</v>
      </c>
      <c r="E8" s="1034">
        <v>88</v>
      </c>
      <c r="F8" s="1035">
        <v>4</v>
      </c>
      <c r="G8" s="1036">
        <v>2</v>
      </c>
      <c r="H8" s="214">
        <v>17</v>
      </c>
      <c r="I8" s="1030">
        <v>3</v>
      </c>
      <c r="J8" s="1034">
        <f t="shared" si="0"/>
        <v>22</v>
      </c>
      <c r="K8" s="1035">
        <v>2</v>
      </c>
      <c r="L8" s="1036">
        <v>25</v>
      </c>
      <c r="M8" s="214">
        <v>45</v>
      </c>
      <c r="N8" s="1037">
        <v>15</v>
      </c>
      <c r="O8" s="1034">
        <f t="shared" si="1"/>
        <v>85</v>
      </c>
      <c r="P8" s="1035">
        <v>3</v>
      </c>
    </row>
    <row r="9" spans="1:16" s="61" customFormat="1" ht="27" customHeight="1">
      <c r="A9" s="95" t="s">
        <v>14</v>
      </c>
      <c r="B9" s="215">
        <v>8</v>
      </c>
      <c r="C9" s="214">
        <v>12</v>
      </c>
      <c r="D9" s="1037">
        <v>0</v>
      </c>
      <c r="E9" s="1034">
        <f>SUM(B9:D9)</f>
        <v>20</v>
      </c>
      <c r="F9" s="1035">
        <v>2</v>
      </c>
      <c r="G9" s="1030">
        <v>3</v>
      </c>
      <c r="H9" s="1037">
        <v>5</v>
      </c>
      <c r="I9" s="1037">
        <v>0</v>
      </c>
      <c r="J9" s="1049">
        <f t="shared" si="0"/>
        <v>8</v>
      </c>
      <c r="K9" s="1039">
        <v>2</v>
      </c>
      <c r="L9" s="1036">
        <v>4</v>
      </c>
      <c r="M9" s="214">
        <v>11</v>
      </c>
      <c r="N9" s="1037">
        <v>15</v>
      </c>
      <c r="O9" s="1034">
        <f>SUM(L9:N9)</f>
        <v>30</v>
      </c>
      <c r="P9" s="1035">
        <v>2</v>
      </c>
    </row>
    <row r="10" spans="1:16" s="61" customFormat="1" ht="27" customHeight="1">
      <c r="A10" s="95" t="s">
        <v>15</v>
      </c>
      <c r="B10" s="1030">
        <v>0</v>
      </c>
      <c r="C10" s="1030">
        <v>0</v>
      </c>
      <c r="D10" s="1030">
        <v>0</v>
      </c>
      <c r="E10" s="1038">
        <v>0</v>
      </c>
      <c r="F10" s="1039">
        <v>0</v>
      </c>
      <c r="G10" s="1030">
        <v>6</v>
      </c>
      <c r="H10" s="1037">
        <v>34</v>
      </c>
      <c r="I10" s="1037">
        <v>24</v>
      </c>
      <c r="J10" s="1049">
        <f t="shared" si="0"/>
        <v>64</v>
      </c>
      <c r="K10" s="1039">
        <v>5</v>
      </c>
      <c r="L10" s="1030">
        <v>70</v>
      </c>
      <c r="M10" s="1030">
        <v>379</v>
      </c>
      <c r="N10" s="1030">
        <v>309</v>
      </c>
      <c r="O10" s="1038">
        <f t="shared" si="1"/>
        <v>758</v>
      </c>
      <c r="P10" s="1039">
        <v>3</v>
      </c>
    </row>
    <row r="11" spans="1:16" s="61" customFormat="1" ht="27" customHeight="1">
      <c r="A11" s="95" t="s">
        <v>16</v>
      </c>
      <c r="B11" s="215">
        <v>0</v>
      </c>
      <c r="C11" s="214">
        <v>0</v>
      </c>
      <c r="D11" s="1030">
        <v>0</v>
      </c>
      <c r="E11" s="1034">
        <v>0</v>
      </c>
      <c r="F11" s="1035">
        <v>0</v>
      </c>
      <c r="G11" s="1036">
        <v>11</v>
      </c>
      <c r="H11" s="214">
        <v>26</v>
      </c>
      <c r="I11" s="1037">
        <v>22</v>
      </c>
      <c r="J11" s="1034">
        <f t="shared" si="0"/>
        <v>59</v>
      </c>
      <c r="K11" s="1035">
        <v>4</v>
      </c>
      <c r="L11" s="1036">
        <v>30</v>
      </c>
      <c r="M11" s="214">
        <v>800</v>
      </c>
      <c r="N11" s="1030">
        <v>30</v>
      </c>
      <c r="O11" s="1034">
        <f t="shared" si="1"/>
        <v>860</v>
      </c>
      <c r="P11" s="1035">
        <v>1</v>
      </c>
    </row>
    <row r="12" spans="1:16" s="61" customFormat="1" ht="27" customHeight="1">
      <c r="A12" s="1040" t="s">
        <v>17</v>
      </c>
      <c r="B12" s="219">
        <v>13</v>
      </c>
      <c r="C12" s="218">
        <v>9</v>
      </c>
      <c r="D12" s="1030">
        <v>0</v>
      </c>
      <c r="E12" s="1041">
        <f>SUM(B12:D12)</f>
        <v>22</v>
      </c>
      <c r="F12" s="1042">
        <v>4</v>
      </c>
      <c r="G12" s="1286">
        <v>40</v>
      </c>
      <c r="H12" s="218">
        <v>63</v>
      </c>
      <c r="I12" s="1037">
        <v>28</v>
      </c>
      <c r="J12" s="1041">
        <f t="shared" si="0"/>
        <v>131</v>
      </c>
      <c r="K12" s="1042">
        <v>6</v>
      </c>
      <c r="L12" s="1286">
        <v>90</v>
      </c>
      <c r="M12" s="218">
        <v>200</v>
      </c>
      <c r="N12" s="1030">
        <v>98</v>
      </c>
      <c r="O12" s="1041">
        <f t="shared" si="1"/>
        <v>388</v>
      </c>
      <c r="P12" s="1042">
        <v>7</v>
      </c>
    </row>
    <row r="13" spans="1:16" ht="27" customHeight="1">
      <c r="A13" s="88" t="s">
        <v>18</v>
      </c>
      <c r="B13" s="1043">
        <f>SUM(B6:B12)</f>
        <v>88</v>
      </c>
      <c r="C13" s="1044">
        <f t="shared" ref="C13:G13" si="2">SUM(C6:C12)</f>
        <v>112</v>
      </c>
      <c r="D13" s="1044">
        <f t="shared" si="2"/>
        <v>2</v>
      </c>
      <c r="E13" s="1045">
        <f t="shared" si="2"/>
        <v>202</v>
      </c>
      <c r="F13" s="1043">
        <f t="shared" si="2"/>
        <v>16</v>
      </c>
      <c r="G13" s="1043">
        <f t="shared" si="2"/>
        <v>166</v>
      </c>
      <c r="H13" s="1043">
        <f t="shared" ref="H13:K13" si="3">SUM(H6:H12)</f>
        <v>336</v>
      </c>
      <c r="I13" s="1043">
        <f t="shared" si="3"/>
        <v>82</v>
      </c>
      <c r="J13" s="1045">
        <f t="shared" si="3"/>
        <v>584</v>
      </c>
      <c r="K13" s="1043">
        <f t="shared" si="3"/>
        <v>28</v>
      </c>
      <c r="L13" s="1043">
        <f>SUM(L6:L12)</f>
        <v>438</v>
      </c>
      <c r="M13" s="1043">
        <f t="shared" ref="M13:N13" si="4">SUM(M6:M12)</f>
        <v>3108</v>
      </c>
      <c r="N13" s="1043">
        <f t="shared" si="4"/>
        <v>3755</v>
      </c>
      <c r="O13" s="1045">
        <f>SUM(O6:O12)</f>
        <v>7301</v>
      </c>
      <c r="P13" s="901">
        <f>SUM(P6:P12)</f>
        <v>23</v>
      </c>
    </row>
    <row r="15" spans="1:16" ht="18.75" customHeight="1">
      <c r="A15" s="1123" t="s">
        <v>1444</v>
      </c>
      <c r="G15" s="1123" t="s">
        <v>1446</v>
      </c>
      <c r="L15" s="1123" t="s">
        <v>1449</v>
      </c>
    </row>
    <row r="16" spans="1:16" ht="18.75" customHeight="1">
      <c r="A16" s="1285" t="s">
        <v>1445</v>
      </c>
      <c r="G16" s="1285" t="s">
        <v>1447</v>
      </c>
      <c r="L16" s="1285" t="s">
        <v>1441</v>
      </c>
    </row>
    <row r="17" spans="7:12" ht="27" customHeight="1">
      <c r="G17" s="1285" t="s">
        <v>1448</v>
      </c>
      <c r="L17" s="1285" t="s">
        <v>1450</v>
      </c>
    </row>
    <row r="18" spans="7:12" ht="27" customHeight="1">
      <c r="L18" s="1285" t="s">
        <v>1451</v>
      </c>
    </row>
  </sheetData>
  <mergeCells count="8">
    <mergeCell ref="P4:P5"/>
    <mergeCell ref="A1:O1"/>
    <mergeCell ref="A2:O2"/>
    <mergeCell ref="B4:E4"/>
    <mergeCell ref="G4:J4"/>
    <mergeCell ref="L4:O4"/>
    <mergeCell ref="F4:F5"/>
    <mergeCell ref="K4:K5"/>
  </mergeCells>
  <pageMargins left="0.7" right="0.7" top="0.75" bottom="0.75" header="0.3" footer="0.3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K31"/>
  <sheetViews>
    <sheetView workbookViewId="0">
      <selection activeCell="R10" sqref="R10:S10"/>
    </sheetView>
  </sheetViews>
  <sheetFormatPr defaultColWidth="9" defaultRowHeight="15"/>
  <cols>
    <col min="1" max="1" width="15.7109375" customWidth="1"/>
    <col min="2" max="17" width="9.140625" customWidth="1"/>
    <col min="18" max="18" width="8.42578125" customWidth="1"/>
    <col min="19" max="19" width="7.7109375" customWidth="1"/>
    <col min="20" max="20" width="6" customWidth="1"/>
    <col min="21" max="21" width="7.140625" customWidth="1"/>
    <col min="22" max="22" width="8" customWidth="1"/>
    <col min="23" max="24" width="6" customWidth="1"/>
    <col min="25" max="36" width="6.28515625" customWidth="1"/>
    <col min="257" max="257" width="15.7109375" customWidth="1"/>
    <col min="258" max="274" width="9.140625" customWidth="1"/>
    <col min="275" max="276" width="6" customWidth="1"/>
    <col min="277" max="277" width="7.140625" customWidth="1"/>
    <col min="278" max="278" width="8" customWidth="1"/>
    <col min="279" max="280" width="6" customWidth="1"/>
    <col min="281" max="292" width="6.28515625" customWidth="1"/>
    <col min="513" max="513" width="15.7109375" customWidth="1"/>
    <col min="514" max="530" width="9.140625" customWidth="1"/>
    <col min="531" max="532" width="6" customWidth="1"/>
    <col min="533" max="533" width="7.140625" customWidth="1"/>
    <col min="534" max="534" width="8" customWidth="1"/>
    <col min="535" max="536" width="6" customWidth="1"/>
    <col min="537" max="548" width="6.28515625" customWidth="1"/>
    <col min="769" max="769" width="15.7109375" customWidth="1"/>
    <col min="770" max="786" width="9.140625" customWidth="1"/>
    <col min="787" max="788" width="6" customWidth="1"/>
    <col min="789" max="789" width="7.140625" customWidth="1"/>
    <col min="790" max="790" width="8" customWidth="1"/>
    <col min="791" max="792" width="6" customWidth="1"/>
    <col min="793" max="804" width="6.28515625" customWidth="1"/>
    <col min="1025" max="1025" width="15.7109375" customWidth="1"/>
    <col min="1026" max="1042" width="9.140625" customWidth="1"/>
    <col min="1043" max="1044" width="6" customWidth="1"/>
    <col min="1045" max="1045" width="7.140625" customWidth="1"/>
    <col min="1046" max="1046" width="8" customWidth="1"/>
    <col min="1047" max="1048" width="6" customWidth="1"/>
    <col min="1049" max="1060" width="6.28515625" customWidth="1"/>
    <col min="1281" max="1281" width="15.7109375" customWidth="1"/>
    <col min="1282" max="1298" width="9.140625" customWidth="1"/>
    <col min="1299" max="1300" width="6" customWidth="1"/>
    <col min="1301" max="1301" width="7.140625" customWidth="1"/>
    <col min="1302" max="1302" width="8" customWidth="1"/>
    <col min="1303" max="1304" width="6" customWidth="1"/>
    <col min="1305" max="1316" width="6.28515625" customWidth="1"/>
    <col min="1537" max="1537" width="15.7109375" customWidth="1"/>
    <col min="1538" max="1554" width="9.140625" customWidth="1"/>
    <col min="1555" max="1556" width="6" customWidth="1"/>
    <col min="1557" max="1557" width="7.140625" customWidth="1"/>
    <col min="1558" max="1558" width="8" customWidth="1"/>
    <col min="1559" max="1560" width="6" customWidth="1"/>
    <col min="1561" max="1572" width="6.28515625" customWidth="1"/>
    <col min="1793" max="1793" width="15.7109375" customWidth="1"/>
    <col min="1794" max="1810" width="9.140625" customWidth="1"/>
    <col min="1811" max="1812" width="6" customWidth="1"/>
    <col min="1813" max="1813" width="7.140625" customWidth="1"/>
    <col min="1814" max="1814" width="8" customWidth="1"/>
    <col min="1815" max="1816" width="6" customWidth="1"/>
    <col min="1817" max="1828" width="6.28515625" customWidth="1"/>
    <col min="2049" max="2049" width="15.7109375" customWidth="1"/>
    <col min="2050" max="2066" width="9.140625" customWidth="1"/>
    <col min="2067" max="2068" width="6" customWidth="1"/>
    <col min="2069" max="2069" width="7.140625" customWidth="1"/>
    <col min="2070" max="2070" width="8" customWidth="1"/>
    <col min="2071" max="2072" width="6" customWidth="1"/>
    <col min="2073" max="2084" width="6.28515625" customWidth="1"/>
    <col min="2305" max="2305" width="15.7109375" customWidth="1"/>
    <col min="2306" max="2322" width="9.140625" customWidth="1"/>
    <col min="2323" max="2324" width="6" customWidth="1"/>
    <col min="2325" max="2325" width="7.140625" customWidth="1"/>
    <col min="2326" max="2326" width="8" customWidth="1"/>
    <col min="2327" max="2328" width="6" customWidth="1"/>
    <col min="2329" max="2340" width="6.28515625" customWidth="1"/>
    <col min="2561" max="2561" width="15.7109375" customWidth="1"/>
    <col min="2562" max="2578" width="9.140625" customWidth="1"/>
    <col min="2579" max="2580" width="6" customWidth="1"/>
    <col min="2581" max="2581" width="7.140625" customWidth="1"/>
    <col min="2582" max="2582" width="8" customWidth="1"/>
    <col min="2583" max="2584" width="6" customWidth="1"/>
    <col min="2585" max="2596" width="6.28515625" customWidth="1"/>
    <col min="2817" max="2817" width="15.7109375" customWidth="1"/>
    <col min="2818" max="2834" width="9.140625" customWidth="1"/>
    <col min="2835" max="2836" width="6" customWidth="1"/>
    <col min="2837" max="2837" width="7.140625" customWidth="1"/>
    <col min="2838" max="2838" width="8" customWidth="1"/>
    <col min="2839" max="2840" width="6" customWidth="1"/>
    <col min="2841" max="2852" width="6.28515625" customWidth="1"/>
    <col min="3073" max="3073" width="15.7109375" customWidth="1"/>
    <col min="3074" max="3090" width="9.140625" customWidth="1"/>
    <col min="3091" max="3092" width="6" customWidth="1"/>
    <col min="3093" max="3093" width="7.140625" customWidth="1"/>
    <col min="3094" max="3094" width="8" customWidth="1"/>
    <col min="3095" max="3096" width="6" customWidth="1"/>
    <col min="3097" max="3108" width="6.28515625" customWidth="1"/>
    <col min="3329" max="3329" width="15.7109375" customWidth="1"/>
    <col min="3330" max="3346" width="9.140625" customWidth="1"/>
    <col min="3347" max="3348" width="6" customWidth="1"/>
    <col min="3349" max="3349" width="7.140625" customWidth="1"/>
    <col min="3350" max="3350" width="8" customWidth="1"/>
    <col min="3351" max="3352" width="6" customWidth="1"/>
    <col min="3353" max="3364" width="6.28515625" customWidth="1"/>
    <col min="3585" max="3585" width="15.7109375" customWidth="1"/>
    <col min="3586" max="3602" width="9.140625" customWidth="1"/>
    <col min="3603" max="3604" width="6" customWidth="1"/>
    <col min="3605" max="3605" width="7.140625" customWidth="1"/>
    <col min="3606" max="3606" width="8" customWidth="1"/>
    <col min="3607" max="3608" width="6" customWidth="1"/>
    <col min="3609" max="3620" width="6.28515625" customWidth="1"/>
    <col min="3841" max="3841" width="15.7109375" customWidth="1"/>
    <col min="3842" max="3858" width="9.140625" customWidth="1"/>
    <col min="3859" max="3860" width="6" customWidth="1"/>
    <col min="3861" max="3861" width="7.140625" customWidth="1"/>
    <col min="3862" max="3862" width="8" customWidth="1"/>
    <col min="3863" max="3864" width="6" customWidth="1"/>
    <col min="3865" max="3876" width="6.28515625" customWidth="1"/>
    <col min="4097" max="4097" width="15.7109375" customWidth="1"/>
    <col min="4098" max="4114" width="9.140625" customWidth="1"/>
    <col min="4115" max="4116" width="6" customWidth="1"/>
    <col min="4117" max="4117" width="7.140625" customWidth="1"/>
    <col min="4118" max="4118" width="8" customWidth="1"/>
    <col min="4119" max="4120" width="6" customWidth="1"/>
    <col min="4121" max="4132" width="6.28515625" customWidth="1"/>
    <col min="4353" max="4353" width="15.7109375" customWidth="1"/>
    <col min="4354" max="4370" width="9.140625" customWidth="1"/>
    <col min="4371" max="4372" width="6" customWidth="1"/>
    <col min="4373" max="4373" width="7.140625" customWidth="1"/>
    <col min="4374" max="4374" width="8" customWidth="1"/>
    <col min="4375" max="4376" width="6" customWidth="1"/>
    <col min="4377" max="4388" width="6.28515625" customWidth="1"/>
    <col min="4609" max="4609" width="15.7109375" customWidth="1"/>
    <col min="4610" max="4626" width="9.140625" customWidth="1"/>
    <col min="4627" max="4628" width="6" customWidth="1"/>
    <col min="4629" max="4629" width="7.140625" customWidth="1"/>
    <col min="4630" max="4630" width="8" customWidth="1"/>
    <col min="4631" max="4632" width="6" customWidth="1"/>
    <col min="4633" max="4644" width="6.28515625" customWidth="1"/>
    <col min="4865" max="4865" width="15.7109375" customWidth="1"/>
    <col min="4866" max="4882" width="9.140625" customWidth="1"/>
    <col min="4883" max="4884" width="6" customWidth="1"/>
    <col min="4885" max="4885" width="7.140625" customWidth="1"/>
    <col min="4886" max="4886" width="8" customWidth="1"/>
    <col min="4887" max="4888" width="6" customWidth="1"/>
    <col min="4889" max="4900" width="6.28515625" customWidth="1"/>
    <col min="5121" max="5121" width="15.7109375" customWidth="1"/>
    <col min="5122" max="5138" width="9.140625" customWidth="1"/>
    <col min="5139" max="5140" width="6" customWidth="1"/>
    <col min="5141" max="5141" width="7.140625" customWidth="1"/>
    <col min="5142" max="5142" width="8" customWidth="1"/>
    <col min="5143" max="5144" width="6" customWidth="1"/>
    <col min="5145" max="5156" width="6.28515625" customWidth="1"/>
    <col min="5377" max="5377" width="15.7109375" customWidth="1"/>
    <col min="5378" max="5394" width="9.140625" customWidth="1"/>
    <col min="5395" max="5396" width="6" customWidth="1"/>
    <col min="5397" max="5397" width="7.140625" customWidth="1"/>
    <col min="5398" max="5398" width="8" customWidth="1"/>
    <col min="5399" max="5400" width="6" customWidth="1"/>
    <col min="5401" max="5412" width="6.28515625" customWidth="1"/>
    <col min="5633" max="5633" width="15.7109375" customWidth="1"/>
    <col min="5634" max="5650" width="9.140625" customWidth="1"/>
    <col min="5651" max="5652" width="6" customWidth="1"/>
    <col min="5653" max="5653" width="7.140625" customWidth="1"/>
    <col min="5654" max="5654" width="8" customWidth="1"/>
    <col min="5655" max="5656" width="6" customWidth="1"/>
    <col min="5657" max="5668" width="6.28515625" customWidth="1"/>
    <col min="5889" max="5889" width="15.7109375" customWidth="1"/>
    <col min="5890" max="5906" width="9.140625" customWidth="1"/>
    <col min="5907" max="5908" width="6" customWidth="1"/>
    <col min="5909" max="5909" width="7.140625" customWidth="1"/>
    <col min="5910" max="5910" width="8" customWidth="1"/>
    <col min="5911" max="5912" width="6" customWidth="1"/>
    <col min="5913" max="5924" width="6.28515625" customWidth="1"/>
    <col min="6145" max="6145" width="15.7109375" customWidth="1"/>
    <col min="6146" max="6162" width="9.140625" customWidth="1"/>
    <col min="6163" max="6164" width="6" customWidth="1"/>
    <col min="6165" max="6165" width="7.140625" customWidth="1"/>
    <col min="6166" max="6166" width="8" customWidth="1"/>
    <col min="6167" max="6168" width="6" customWidth="1"/>
    <col min="6169" max="6180" width="6.28515625" customWidth="1"/>
    <col min="6401" max="6401" width="15.7109375" customWidth="1"/>
    <col min="6402" max="6418" width="9.140625" customWidth="1"/>
    <col min="6419" max="6420" width="6" customWidth="1"/>
    <col min="6421" max="6421" width="7.140625" customWidth="1"/>
    <col min="6422" max="6422" width="8" customWidth="1"/>
    <col min="6423" max="6424" width="6" customWidth="1"/>
    <col min="6425" max="6436" width="6.28515625" customWidth="1"/>
    <col min="6657" max="6657" width="15.7109375" customWidth="1"/>
    <col min="6658" max="6674" width="9.140625" customWidth="1"/>
    <col min="6675" max="6676" width="6" customWidth="1"/>
    <col min="6677" max="6677" width="7.140625" customWidth="1"/>
    <col min="6678" max="6678" width="8" customWidth="1"/>
    <col min="6679" max="6680" width="6" customWidth="1"/>
    <col min="6681" max="6692" width="6.28515625" customWidth="1"/>
    <col min="6913" max="6913" width="15.7109375" customWidth="1"/>
    <col min="6914" max="6930" width="9.140625" customWidth="1"/>
    <col min="6931" max="6932" width="6" customWidth="1"/>
    <col min="6933" max="6933" width="7.140625" customWidth="1"/>
    <col min="6934" max="6934" width="8" customWidth="1"/>
    <col min="6935" max="6936" width="6" customWidth="1"/>
    <col min="6937" max="6948" width="6.28515625" customWidth="1"/>
    <col min="7169" max="7169" width="15.7109375" customWidth="1"/>
    <col min="7170" max="7186" width="9.140625" customWidth="1"/>
    <col min="7187" max="7188" width="6" customWidth="1"/>
    <col min="7189" max="7189" width="7.140625" customWidth="1"/>
    <col min="7190" max="7190" width="8" customWidth="1"/>
    <col min="7191" max="7192" width="6" customWidth="1"/>
    <col min="7193" max="7204" width="6.28515625" customWidth="1"/>
    <col min="7425" max="7425" width="15.7109375" customWidth="1"/>
    <col min="7426" max="7442" width="9.140625" customWidth="1"/>
    <col min="7443" max="7444" width="6" customWidth="1"/>
    <col min="7445" max="7445" width="7.140625" customWidth="1"/>
    <col min="7446" max="7446" width="8" customWidth="1"/>
    <col min="7447" max="7448" width="6" customWidth="1"/>
    <col min="7449" max="7460" width="6.28515625" customWidth="1"/>
    <col min="7681" max="7681" width="15.7109375" customWidth="1"/>
    <col min="7682" max="7698" width="9.140625" customWidth="1"/>
    <col min="7699" max="7700" width="6" customWidth="1"/>
    <col min="7701" max="7701" width="7.140625" customWidth="1"/>
    <col min="7702" max="7702" width="8" customWidth="1"/>
    <col min="7703" max="7704" width="6" customWidth="1"/>
    <col min="7705" max="7716" width="6.28515625" customWidth="1"/>
    <col min="7937" max="7937" width="15.7109375" customWidth="1"/>
    <col min="7938" max="7954" width="9.140625" customWidth="1"/>
    <col min="7955" max="7956" width="6" customWidth="1"/>
    <col min="7957" max="7957" width="7.140625" customWidth="1"/>
    <col min="7958" max="7958" width="8" customWidth="1"/>
    <col min="7959" max="7960" width="6" customWidth="1"/>
    <col min="7961" max="7972" width="6.28515625" customWidth="1"/>
    <col min="8193" max="8193" width="15.7109375" customWidth="1"/>
    <col min="8194" max="8210" width="9.140625" customWidth="1"/>
    <col min="8211" max="8212" width="6" customWidth="1"/>
    <col min="8213" max="8213" width="7.140625" customWidth="1"/>
    <col min="8214" max="8214" width="8" customWidth="1"/>
    <col min="8215" max="8216" width="6" customWidth="1"/>
    <col min="8217" max="8228" width="6.28515625" customWidth="1"/>
    <col min="8449" max="8449" width="15.7109375" customWidth="1"/>
    <col min="8450" max="8466" width="9.140625" customWidth="1"/>
    <col min="8467" max="8468" width="6" customWidth="1"/>
    <col min="8469" max="8469" width="7.140625" customWidth="1"/>
    <col min="8470" max="8470" width="8" customWidth="1"/>
    <col min="8471" max="8472" width="6" customWidth="1"/>
    <col min="8473" max="8484" width="6.28515625" customWidth="1"/>
    <col min="8705" max="8705" width="15.7109375" customWidth="1"/>
    <col min="8706" max="8722" width="9.140625" customWidth="1"/>
    <col min="8723" max="8724" width="6" customWidth="1"/>
    <col min="8725" max="8725" width="7.140625" customWidth="1"/>
    <col min="8726" max="8726" width="8" customWidth="1"/>
    <col min="8727" max="8728" width="6" customWidth="1"/>
    <col min="8729" max="8740" width="6.28515625" customWidth="1"/>
    <col min="8961" max="8961" width="15.7109375" customWidth="1"/>
    <col min="8962" max="8978" width="9.140625" customWidth="1"/>
    <col min="8979" max="8980" width="6" customWidth="1"/>
    <col min="8981" max="8981" width="7.140625" customWidth="1"/>
    <col min="8982" max="8982" width="8" customWidth="1"/>
    <col min="8983" max="8984" width="6" customWidth="1"/>
    <col min="8985" max="8996" width="6.28515625" customWidth="1"/>
    <col min="9217" max="9217" width="15.7109375" customWidth="1"/>
    <col min="9218" max="9234" width="9.140625" customWidth="1"/>
    <col min="9235" max="9236" width="6" customWidth="1"/>
    <col min="9237" max="9237" width="7.140625" customWidth="1"/>
    <col min="9238" max="9238" width="8" customWidth="1"/>
    <col min="9239" max="9240" width="6" customWidth="1"/>
    <col min="9241" max="9252" width="6.28515625" customWidth="1"/>
    <col min="9473" max="9473" width="15.7109375" customWidth="1"/>
    <col min="9474" max="9490" width="9.140625" customWidth="1"/>
    <col min="9491" max="9492" width="6" customWidth="1"/>
    <col min="9493" max="9493" width="7.140625" customWidth="1"/>
    <col min="9494" max="9494" width="8" customWidth="1"/>
    <col min="9495" max="9496" width="6" customWidth="1"/>
    <col min="9497" max="9508" width="6.28515625" customWidth="1"/>
    <col min="9729" max="9729" width="15.7109375" customWidth="1"/>
    <col min="9730" max="9746" width="9.140625" customWidth="1"/>
    <col min="9747" max="9748" width="6" customWidth="1"/>
    <col min="9749" max="9749" width="7.140625" customWidth="1"/>
    <col min="9750" max="9750" width="8" customWidth="1"/>
    <col min="9751" max="9752" width="6" customWidth="1"/>
    <col min="9753" max="9764" width="6.28515625" customWidth="1"/>
    <col min="9985" max="9985" width="15.7109375" customWidth="1"/>
    <col min="9986" max="10002" width="9.140625" customWidth="1"/>
    <col min="10003" max="10004" width="6" customWidth="1"/>
    <col min="10005" max="10005" width="7.140625" customWidth="1"/>
    <col min="10006" max="10006" width="8" customWidth="1"/>
    <col min="10007" max="10008" width="6" customWidth="1"/>
    <col min="10009" max="10020" width="6.28515625" customWidth="1"/>
    <col min="10241" max="10241" width="15.7109375" customWidth="1"/>
    <col min="10242" max="10258" width="9.140625" customWidth="1"/>
    <col min="10259" max="10260" width="6" customWidth="1"/>
    <col min="10261" max="10261" width="7.140625" customWidth="1"/>
    <col min="10262" max="10262" width="8" customWidth="1"/>
    <col min="10263" max="10264" width="6" customWidth="1"/>
    <col min="10265" max="10276" width="6.28515625" customWidth="1"/>
    <col min="10497" max="10497" width="15.7109375" customWidth="1"/>
    <col min="10498" max="10514" width="9.140625" customWidth="1"/>
    <col min="10515" max="10516" width="6" customWidth="1"/>
    <col min="10517" max="10517" width="7.140625" customWidth="1"/>
    <col min="10518" max="10518" width="8" customWidth="1"/>
    <col min="10519" max="10520" width="6" customWidth="1"/>
    <col min="10521" max="10532" width="6.28515625" customWidth="1"/>
    <col min="10753" max="10753" width="15.7109375" customWidth="1"/>
    <col min="10754" max="10770" width="9.140625" customWidth="1"/>
    <col min="10771" max="10772" width="6" customWidth="1"/>
    <col min="10773" max="10773" width="7.140625" customWidth="1"/>
    <col min="10774" max="10774" width="8" customWidth="1"/>
    <col min="10775" max="10776" width="6" customWidth="1"/>
    <col min="10777" max="10788" width="6.28515625" customWidth="1"/>
    <col min="11009" max="11009" width="15.7109375" customWidth="1"/>
    <col min="11010" max="11026" width="9.140625" customWidth="1"/>
    <col min="11027" max="11028" width="6" customWidth="1"/>
    <col min="11029" max="11029" width="7.140625" customWidth="1"/>
    <col min="11030" max="11030" width="8" customWidth="1"/>
    <col min="11031" max="11032" width="6" customWidth="1"/>
    <col min="11033" max="11044" width="6.28515625" customWidth="1"/>
    <col min="11265" max="11265" width="15.7109375" customWidth="1"/>
    <col min="11266" max="11282" width="9.140625" customWidth="1"/>
    <col min="11283" max="11284" width="6" customWidth="1"/>
    <col min="11285" max="11285" width="7.140625" customWidth="1"/>
    <col min="11286" max="11286" width="8" customWidth="1"/>
    <col min="11287" max="11288" width="6" customWidth="1"/>
    <col min="11289" max="11300" width="6.28515625" customWidth="1"/>
    <col min="11521" max="11521" width="15.7109375" customWidth="1"/>
    <col min="11522" max="11538" width="9.140625" customWidth="1"/>
    <col min="11539" max="11540" width="6" customWidth="1"/>
    <col min="11541" max="11541" width="7.140625" customWidth="1"/>
    <col min="11542" max="11542" width="8" customWidth="1"/>
    <col min="11543" max="11544" width="6" customWidth="1"/>
    <col min="11545" max="11556" width="6.28515625" customWidth="1"/>
    <col min="11777" max="11777" width="15.7109375" customWidth="1"/>
    <col min="11778" max="11794" width="9.140625" customWidth="1"/>
    <col min="11795" max="11796" width="6" customWidth="1"/>
    <col min="11797" max="11797" width="7.140625" customWidth="1"/>
    <col min="11798" max="11798" width="8" customWidth="1"/>
    <col min="11799" max="11800" width="6" customWidth="1"/>
    <col min="11801" max="11812" width="6.28515625" customWidth="1"/>
    <col min="12033" max="12033" width="15.7109375" customWidth="1"/>
    <col min="12034" max="12050" width="9.140625" customWidth="1"/>
    <col min="12051" max="12052" width="6" customWidth="1"/>
    <col min="12053" max="12053" width="7.140625" customWidth="1"/>
    <col min="12054" max="12054" width="8" customWidth="1"/>
    <col min="12055" max="12056" width="6" customWidth="1"/>
    <col min="12057" max="12068" width="6.28515625" customWidth="1"/>
    <col min="12289" max="12289" width="15.7109375" customWidth="1"/>
    <col min="12290" max="12306" width="9.140625" customWidth="1"/>
    <col min="12307" max="12308" width="6" customWidth="1"/>
    <col min="12309" max="12309" width="7.140625" customWidth="1"/>
    <col min="12310" max="12310" width="8" customWidth="1"/>
    <col min="12311" max="12312" width="6" customWidth="1"/>
    <col min="12313" max="12324" width="6.28515625" customWidth="1"/>
    <col min="12545" max="12545" width="15.7109375" customWidth="1"/>
    <col min="12546" max="12562" width="9.140625" customWidth="1"/>
    <col min="12563" max="12564" width="6" customWidth="1"/>
    <col min="12565" max="12565" width="7.140625" customWidth="1"/>
    <col min="12566" max="12566" width="8" customWidth="1"/>
    <col min="12567" max="12568" width="6" customWidth="1"/>
    <col min="12569" max="12580" width="6.28515625" customWidth="1"/>
    <col min="12801" max="12801" width="15.7109375" customWidth="1"/>
    <col min="12802" max="12818" width="9.140625" customWidth="1"/>
    <col min="12819" max="12820" width="6" customWidth="1"/>
    <col min="12821" max="12821" width="7.140625" customWidth="1"/>
    <col min="12822" max="12822" width="8" customWidth="1"/>
    <col min="12823" max="12824" width="6" customWidth="1"/>
    <col min="12825" max="12836" width="6.28515625" customWidth="1"/>
    <col min="13057" max="13057" width="15.7109375" customWidth="1"/>
    <col min="13058" max="13074" width="9.140625" customWidth="1"/>
    <col min="13075" max="13076" width="6" customWidth="1"/>
    <col min="13077" max="13077" width="7.140625" customWidth="1"/>
    <col min="13078" max="13078" width="8" customWidth="1"/>
    <col min="13079" max="13080" width="6" customWidth="1"/>
    <col min="13081" max="13092" width="6.28515625" customWidth="1"/>
    <col min="13313" max="13313" width="15.7109375" customWidth="1"/>
    <col min="13314" max="13330" width="9.140625" customWidth="1"/>
    <col min="13331" max="13332" width="6" customWidth="1"/>
    <col min="13333" max="13333" width="7.140625" customWidth="1"/>
    <col min="13334" max="13334" width="8" customWidth="1"/>
    <col min="13335" max="13336" width="6" customWidth="1"/>
    <col min="13337" max="13348" width="6.28515625" customWidth="1"/>
    <col min="13569" max="13569" width="15.7109375" customWidth="1"/>
    <col min="13570" max="13586" width="9.140625" customWidth="1"/>
    <col min="13587" max="13588" width="6" customWidth="1"/>
    <col min="13589" max="13589" width="7.140625" customWidth="1"/>
    <col min="13590" max="13590" width="8" customWidth="1"/>
    <col min="13591" max="13592" width="6" customWidth="1"/>
    <col min="13593" max="13604" width="6.28515625" customWidth="1"/>
    <col min="13825" max="13825" width="15.7109375" customWidth="1"/>
    <col min="13826" max="13842" width="9.140625" customWidth="1"/>
    <col min="13843" max="13844" width="6" customWidth="1"/>
    <col min="13845" max="13845" width="7.140625" customWidth="1"/>
    <col min="13846" max="13846" width="8" customWidth="1"/>
    <col min="13847" max="13848" width="6" customWidth="1"/>
    <col min="13849" max="13860" width="6.28515625" customWidth="1"/>
    <col min="14081" max="14081" width="15.7109375" customWidth="1"/>
    <col min="14082" max="14098" width="9.140625" customWidth="1"/>
    <col min="14099" max="14100" width="6" customWidth="1"/>
    <col min="14101" max="14101" width="7.140625" customWidth="1"/>
    <col min="14102" max="14102" width="8" customWidth="1"/>
    <col min="14103" max="14104" width="6" customWidth="1"/>
    <col min="14105" max="14116" width="6.28515625" customWidth="1"/>
    <col min="14337" max="14337" width="15.7109375" customWidth="1"/>
    <col min="14338" max="14354" width="9.140625" customWidth="1"/>
    <col min="14355" max="14356" width="6" customWidth="1"/>
    <col min="14357" max="14357" width="7.140625" customWidth="1"/>
    <col min="14358" max="14358" width="8" customWidth="1"/>
    <col min="14359" max="14360" width="6" customWidth="1"/>
    <col min="14361" max="14372" width="6.28515625" customWidth="1"/>
    <col min="14593" max="14593" width="15.7109375" customWidth="1"/>
    <col min="14594" max="14610" width="9.140625" customWidth="1"/>
    <col min="14611" max="14612" width="6" customWidth="1"/>
    <col min="14613" max="14613" width="7.140625" customWidth="1"/>
    <col min="14614" max="14614" width="8" customWidth="1"/>
    <col min="14615" max="14616" width="6" customWidth="1"/>
    <col min="14617" max="14628" width="6.28515625" customWidth="1"/>
    <col min="14849" max="14849" width="15.7109375" customWidth="1"/>
    <col min="14850" max="14866" width="9.140625" customWidth="1"/>
    <col min="14867" max="14868" width="6" customWidth="1"/>
    <col min="14869" max="14869" width="7.140625" customWidth="1"/>
    <col min="14870" max="14870" width="8" customWidth="1"/>
    <col min="14871" max="14872" width="6" customWidth="1"/>
    <col min="14873" max="14884" width="6.28515625" customWidth="1"/>
    <col min="15105" max="15105" width="15.7109375" customWidth="1"/>
    <col min="15106" max="15122" width="9.140625" customWidth="1"/>
    <col min="15123" max="15124" width="6" customWidth="1"/>
    <col min="15125" max="15125" width="7.140625" customWidth="1"/>
    <col min="15126" max="15126" width="8" customWidth="1"/>
    <col min="15127" max="15128" width="6" customWidth="1"/>
    <col min="15129" max="15140" width="6.28515625" customWidth="1"/>
    <col min="15361" max="15361" width="15.7109375" customWidth="1"/>
    <col min="15362" max="15378" width="9.140625" customWidth="1"/>
    <col min="15379" max="15380" width="6" customWidth="1"/>
    <col min="15381" max="15381" width="7.140625" customWidth="1"/>
    <col min="15382" max="15382" width="8" customWidth="1"/>
    <col min="15383" max="15384" width="6" customWidth="1"/>
    <col min="15385" max="15396" width="6.28515625" customWidth="1"/>
    <col min="15617" max="15617" width="15.7109375" customWidth="1"/>
    <col min="15618" max="15634" width="9.140625" customWidth="1"/>
    <col min="15635" max="15636" width="6" customWidth="1"/>
    <col min="15637" max="15637" width="7.140625" customWidth="1"/>
    <col min="15638" max="15638" width="8" customWidth="1"/>
    <col min="15639" max="15640" width="6" customWidth="1"/>
    <col min="15641" max="15652" width="6.28515625" customWidth="1"/>
    <col min="15873" max="15873" width="15.7109375" customWidth="1"/>
    <col min="15874" max="15890" width="9.140625" customWidth="1"/>
    <col min="15891" max="15892" width="6" customWidth="1"/>
    <col min="15893" max="15893" width="7.140625" customWidth="1"/>
    <col min="15894" max="15894" width="8" customWidth="1"/>
    <col min="15895" max="15896" width="6" customWidth="1"/>
    <col min="15897" max="15908" width="6.28515625" customWidth="1"/>
    <col min="16129" max="16129" width="15.7109375" customWidth="1"/>
    <col min="16130" max="16146" width="9.140625" customWidth="1"/>
    <col min="16147" max="16148" width="6" customWidth="1"/>
    <col min="16149" max="16149" width="7.140625" customWidth="1"/>
    <col min="16150" max="16150" width="8" customWidth="1"/>
    <col min="16151" max="16152" width="6" customWidth="1"/>
    <col min="16153" max="16164" width="6.28515625" customWidth="1"/>
  </cols>
  <sheetData>
    <row r="1" spans="1:37" s="62" customFormat="1">
      <c r="A1" s="1567" t="s">
        <v>74</v>
      </c>
      <c r="B1" s="1567"/>
      <c r="C1" s="1567"/>
      <c r="D1" s="1567"/>
      <c r="E1" s="1567"/>
      <c r="F1" s="1567"/>
      <c r="G1" s="1567"/>
      <c r="H1" s="1567"/>
      <c r="I1" s="1567"/>
      <c r="J1" s="1567"/>
      <c r="K1" s="1567"/>
      <c r="L1" s="1567"/>
      <c r="M1" s="1567"/>
      <c r="N1" s="1567"/>
      <c r="O1" s="1567"/>
      <c r="P1" s="1567"/>
      <c r="Q1" s="1567"/>
      <c r="R1" s="1567"/>
    </row>
    <row r="2" spans="1:37" s="62" customFormat="1">
      <c r="I2" s="1567" t="s">
        <v>1</v>
      </c>
      <c r="J2" s="1567"/>
    </row>
    <row r="3" spans="1:37" s="62" customFormat="1"/>
    <row r="4" spans="1:37" s="62" customFormat="1">
      <c r="A4" s="1568" t="s">
        <v>75</v>
      </c>
      <c r="B4" s="1568" t="s">
        <v>76</v>
      </c>
      <c r="C4" s="1569"/>
      <c r="D4" s="1570" t="s">
        <v>77</v>
      </c>
      <c r="E4" s="1569"/>
      <c r="F4" s="1571" t="s">
        <v>78</v>
      </c>
      <c r="G4" s="1572"/>
      <c r="H4" s="1568" t="s">
        <v>79</v>
      </c>
      <c r="I4" s="1569"/>
      <c r="J4" s="1568" t="s">
        <v>80</v>
      </c>
      <c r="K4" s="1569"/>
      <c r="L4" s="1571" t="s">
        <v>81</v>
      </c>
      <c r="M4" s="1572"/>
      <c r="N4" s="1573" t="s">
        <v>82</v>
      </c>
      <c r="O4" s="1572"/>
      <c r="P4" s="1571" t="s">
        <v>83</v>
      </c>
      <c r="Q4" s="1572"/>
      <c r="R4" s="1568" t="s">
        <v>84</v>
      </c>
      <c r="S4" s="1569"/>
    </row>
    <row r="5" spans="1:37" s="988" customFormat="1" ht="15.75" customHeight="1">
      <c r="A5" s="1574"/>
      <c r="B5" s="323" t="s">
        <v>85</v>
      </c>
      <c r="C5" s="324" t="s">
        <v>86</v>
      </c>
      <c r="D5" s="325" t="s">
        <v>85</v>
      </c>
      <c r="E5" s="324" t="s">
        <v>86</v>
      </c>
      <c r="F5" s="323" t="s">
        <v>85</v>
      </c>
      <c r="G5" s="324" t="s">
        <v>86</v>
      </c>
      <c r="H5" s="325" t="s">
        <v>85</v>
      </c>
      <c r="I5" s="324" t="s">
        <v>86</v>
      </c>
      <c r="J5" s="323" t="s">
        <v>85</v>
      </c>
      <c r="K5" s="324" t="s">
        <v>86</v>
      </c>
      <c r="L5" s="448" t="s">
        <v>85</v>
      </c>
      <c r="M5" s="324" t="s">
        <v>86</v>
      </c>
      <c r="N5" s="325" t="s">
        <v>85</v>
      </c>
      <c r="O5" s="324" t="s">
        <v>86</v>
      </c>
      <c r="P5" s="448" t="s">
        <v>85</v>
      </c>
      <c r="Q5" s="324" t="s">
        <v>86</v>
      </c>
      <c r="R5" s="1575" t="s">
        <v>87</v>
      </c>
      <c r="S5" s="1576"/>
    </row>
    <row r="6" spans="1:37" s="989" customFormat="1">
      <c r="A6" s="990" t="s">
        <v>11</v>
      </c>
      <c r="B6" s="991">
        <v>0</v>
      </c>
      <c r="C6" s="992">
        <v>0</v>
      </c>
      <c r="D6" s="993">
        <v>0</v>
      </c>
      <c r="E6" s="994">
        <v>0</v>
      </c>
      <c r="F6" s="995">
        <v>0</v>
      </c>
      <c r="G6" s="996">
        <v>0</v>
      </c>
      <c r="H6" s="997">
        <v>0</v>
      </c>
      <c r="I6" s="1014">
        <v>0</v>
      </c>
      <c r="J6" s="1015">
        <v>6</v>
      </c>
      <c r="K6" s="1016">
        <v>1</v>
      </c>
      <c r="L6" s="1015">
        <v>0</v>
      </c>
      <c r="M6" s="1016">
        <v>0</v>
      </c>
      <c r="N6" s="997">
        <v>980</v>
      </c>
      <c r="O6" s="1014">
        <v>4</v>
      </c>
      <c r="P6" s="997">
        <v>0</v>
      </c>
      <c r="Q6" s="1014">
        <v>0</v>
      </c>
      <c r="R6" s="1584">
        <v>123</v>
      </c>
      <c r="S6" s="1585"/>
    </row>
    <row r="7" spans="1:37" s="63" customFormat="1">
      <c r="A7" s="998" t="s">
        <v>12</v>
      </c>
      <c r="B7" s="1275">
        <v>0</v>
      </c>
      <c r="C7" s="1272">
        <v>0</v>
      </c>
      <c r="D7" s="1001">
        <v>0</v>
      </c>
      <c r="E7" s="1002">
        <v>0</v>
      </c>
      <c r="F7" s="991">
        <v>0</v>
      </c>
      <c r="G7" s="992">
        <v>0</v>
      </c>
      <c r="H7" s="997">
        <v>0</v>
      </c>
      <c r="I7" s="1014">
        <v>0</v>
      </c>
      <c r="J7" s="1275">
        <v>0</v>
      </c>
      <c r="K7" s="1272">
        <v>0</v>
      </c>
      <c r="L7" s="1015">
        <v>0</v>
      </c>
      <c r="M7" s="1016">
        <v>0</v>
      </c>
      <c r="N7" s="1275">
        <v>0</v>
      </c>
      <c r="O7" s="1272">
        <v>0</v>
      </c>
      <c r="P7" s="1275">
        <v>0</v>
      </c>
      <c r="Q7" s="1272">
        <v>0</v>
      </c>
      <c r="R7" s="1577">
        <v>13</v>
      </c>
      <c r="S7" s="1578"/>
    </row>
    <row r="8" spans="1:37" s="63" customFormat="1">
      <c r="A8" s="1003" t="s">
        <v>13</v>
      </c>
      <c r="B8" s="1275">
        <v>0</v>
      </c>
      <c r="C8" s="1272">
        <v>0</v>
      </c>
      <c r="D8" s="1001">
        <v>0</v>
      </c>
      <c r="E8" s="1002">
        <v>0</v>
      </c>
      <c r="F8" s="997">
        <v>0</v>
      </c>
      <c r="G8" s="1014">
        <v>0</v>
      </c>
      <c r="H8" s="997">
        <v>0</v>
      </c>
      <c r="I8" s="1014">
        <v>0</v>
      </c>
      <c r="J8" s="1004">
        <v>0</v>
      </c>
      <c r="K8" s="1274">
        <v>0</v>
      </c>
      <c r="L8" s="1015">
        <v>0</v>
      </c>
      <c r="M8" s="1016">
        <v>0</v>
      </c>
      <c r="N8" s="1004">
        <v>51</v>
      </c>
      <c r="O8" s="1005">
        <v>6</v>
      </c>
      <c r="P8" s="1004">
        <v>0</v>
      </c>
      <c r="Q8" s="1274">
        <v>0</v>
      </c>
      <c r="R8" s="1577">
        <v>3</v>
      </c>
      <c r="S8" s="1578"/>
    </row>
    <row r="9" spans="1:37" s="63" customFormat="1">
      <c r="A9" s="998" t="s">
        <v>14</v>
      </c>
      <c r="B9" s="1275">
        <v>0</v>
      </c>
      <c r="C9" s="1272">
        <v>0</v>
      </c>
      <c r="D9" s="1001">
        <v>0</v>
      </c>
      <c r="E9" s="1002">
        <v>0</v>
      </c>
      <c r="F9" s="997">
        <v>0</v>
      </c>
      <c r="G9" s="1014">
        <v>0</v>
      </c>
      <c r="H9" s="997">
        <v>0</v>
      </c>
      <c r="I9" s="1014">
        <v>0</v>
      </c>
      <c r="J9" s="1275">
        <v>3</v>
      </c>
      <c r="K9" s="1272">
        <v>1</v>
      </c>
      <c r="L9" s="1015">
        <v>0</v>
      </c>
      <c r="M9" s="1016">
        <v>0</v>
      </c>
      <c r="N9" s="999">
        <v>6</v>
      </c>
      <c r="O9" s="1000">
        <v>1</v>
      </c>
      <c r="P9" s="1275">
        <v>0</v>
      </c>
      <c r="Q9" s="1272">
        <v>0</v>
      </c>
      <c r="R9" s="1577">
        <v>6</v>
      </c>
      <c r="S9" s="1578"/>
      <c r="T9" s="1460" t="s">
        <v>1452</v>
      </c>
      <c r="U9" s="1460"/>
    </row>
    <row r="10" spans="1:37" s="63" customFormat="1">
      <c r="A10" s="998" t="s">
        <v>15</v>
      </c>
      <c r="B10" s="1275">
        <v>10</v>
      </c>
      <c r="C10" s="1272">
        <v>1</v>
      </c>
      <c r="D10" s="1001">
        <v>0</v>
      </c>
      <c r="E10" s="1002">
        <v>0</v>
      </c>
      <c r="F10" s="997">
        <v>0</v>
      </c>
      <c r="G10" s="1014">
        <v>0</v>
      </c>
      <c r="H10" s="997">
        <v>0</v>
      </c>
      <c r="I10" s="1014">
        <v>0</v>
      </c>
      <c r="J10" s="1275">
        <v>0</v>
      </c>
      <c r="K10" s="1272">
        <v>0</v>
      </c>
      <c r="L10" s="1015">
        <v>0</v>
      </c>
      <c r="M10" s="1016">
        <v>0</v>
      </c>
      <c r="N10" s="999">
        <v>18</v>
      </c>
      <c r="O10" s="1000">
        <v>1</v>
      </c>
      <c r="P10" s="1275">
        <v>0</v>
      </c>
      <c r="Q10" s="1272">
        <v>0</v>
      </c>
      <c r="R10" s="1577">
        <v>102</v>
      </c>
      <c r="S10" s="1578"/>
    </row>
    <row r="11" spans="1:37" s="63" customFormat="1">
      <c r="A11" s="998" t="s">
        <v>16</v>
      </c>
      <c r="B11" s="1275">
        <v>0</v>
      </c>
      <c r="C11" s="1272">
        <v>0</v>
      </c>
      <c r="D11" s="1001">
        <v>0</v>
      </c>
      <c r="E11" s="1002">
        <v>0</v>
      </c>
      <c r="F11" s="991">
        <v>0</v>
      </c>
      <c r="G11" s="992">
        <v>0</v>
      </c>
      <c r="H11" s="997">
        <v>0</v>
      </c>
      <c r="I11" s="1014">
        <v>0</v>
      </c>
      <c r="J11" s="1275">
        <v>0</v>
      </c>
      <c r="K11" s="1272">
        <v>0</v>
      </c>
      <c r="L11" s="1015">
        <v>0</v>
      </c>
      <c r="M11" s="1016">
        <v>0</v>
      </c>
      <c r="N11" s="1275">
        <v>57</v>
      </c>
      <c r="O11" s="1272">
        <v>11</v>
      </c>
      <c r="P11" s="1275">
        <v>0</v>
      </c>
      <c r="Q11" s="1272">
        <v>0</v>
      </c>
      <c r="R11" s="1577">
        <v>24</v>
      </c>
      <c r="S11" s="1578"/>
      <c r="T11" s="1264"/>
    </row>
    <row r="12" spans="1:37" s="63" customFormat="1" ht="15.75" thickBot="1">
      <c r="A12" s="1232" t="s">
        <v>17</v>
      </c>
      <c r="B12" s="1229">
        <v>0</v>
      </c>
      <c r="C12" s="1271">
        <v>0</v>
      </c>
      <c r="D12" s="1230">
        <v>0</v>
      </c>
      <c r="E12" s="1231">
        <v>0</v>
      </c>
      <c r="F12" s="991">
        <v>0</v>
      </c>
      <c r="G12" s="992">
        <v>0</v>
      </c>
      <c r="H12" s="997">
        <v>0</v>
      </c>
      <c r="I12" s="1014">
        <v>0</v>
      </c>
      <c r="J12" s="1229">
        <v>16</v>
      </c>
      <c r="K12" s="1271">
        <v>3</v>
      </c>
      <c r="L12" s="1015">
        <v>0</v>
      </c>
      <c r="M12" s="1016">
        <v>0</v>
      </c>
      <c r="N12" s="1229">
        <v>161</v>
      </c>
      <c r="O12" s="1217">
        <v>6</v>
      </c>
      <c r="P12" s="1229">
        <v>0</v>
      </c>
      <c r="Q12" s="1271">
        <v>0</v>
      </c>
      <c r="R12" s="1579">
        <v>60</v>
      </c>
      <c r="S12" s="1580"/>
      <c r="T12" s="1264" t="s">
        <v>1763</v>
      </c>
    </row>
    <row r="13" spans="1:37" s="63" customFormat="1" ht="15.75" thickBot="1">
      <c r="A13" s="1006" t="s">
        <v>22</v>
      </c>
      <c r="B13" s="1007">
        <f>SUM(B6:B12)</f>
        <v>10</v>
      </c>
      <c r="C13" s="1008">
        <f>SUM(C6:C12)</f>
        <v>1</v>
      </c>
      <c r="D13" s="1009">
        <v>0</v>
      </c>
      <c r="E13" s="1010">
        <v>0</v>
      </c>
      <c r="F13" s="1007">
        <f>SUM(F6:F12)</f>
        <v>0</v>
      </c>
      <c r="G13" s="1008">
        <f>SUM(G6:G12)</f>
        <v>0</v>
      </c>
      <c r="H13" s="1007">
        <v>0</v>
      </c>
      <c r="I13" s="1008">
        <v>0</v>
      </c>
      <c r="J13" s="1007">
        <f>SUM(J6:J12)</f>
        <v>25</v>
      </c>
      <c r="K13" s="1008">
        <f>SUM(K6:K12)</f>
        <v>5</v>
      </c>
      <c r="L13" s="1007">
        <f t="shared" ref="L13:O13" si="0">SUM(L6:L12)</f>
        <v>0</v>
      </c>
      <c r="M13" s="1008">
        <f t="shared" si="0"/>
        <v>0</v>
      </c>
      <c r="N13" s="1013">
        <f t="shared" si="0"/>
        <v>1273</v>
      </c>
      <c r="O13" s="1008">
        <f t="shared" si="0"/>
        <v>29</v>
      </c>
      <c r="P13" s="1013">
        <f t="shared" ref="P13:Q13" si="1">SUM(P6:P12)</f>
        <v>0</v>
      </c>
      <c r="Q13" s="1008">
        <f t="shared" si="1"/>
        <v>0</v>
      </c>
      <c r="R13" s="1581">
        <f>SUM(R6:R12)</f>
        <v>331</v>
      </c>
      <c r="S13" s="1582"/>
      <c r="AJ13" s="1021"/>
      <c r="AK13" s="1021"/>
    </row>
    <row r="14" spans="1:37">
      <c r="B14" s="1566" t="s">
        <v>34</v>
      </c>
      <c r="C14" s="1565"/>
      <c r="D14" s="358"/>
      <c r="E14" s="358"/>
      <c r="F14" s="358"/>
      <c r="G14" s="358"/>
      <c r="H14" s="358"/>
      <c r="I14" s="358"/>
      <c r="J14" s="358"/>
      <c r="K14" s="358"/>
      <c r="L14" s="358"/>
      <c r="M14" s="358"/>
      <c r="N14" s="1566" t="s">
        <v>1431</v>
      </c>
      <c r="O14" s="1565"/>
      <c r="P14" s="358"/>
      <c r="Q14" s="358"/>
      <c r="R14" s="358"/>
      <c r="S14" s="358"/>
      <c r="T14" s="358"/>
      <c r="U14" s="358"/>
    </row>
    <row r="15" spans="1:37">
      <c r="B15" s="358"/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8"/>
      <c r="U15" s="358"/>
    </row>
    <row r="16" spans="1:37">
      <c r="B16" s="358"/>
      <c r="C16" s="35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/>
      <c r="U16" s="358"/>
    </row>
    <row r="17" spans="1:25">
      <c r="B17" s="358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</row>
    <row r="18" spans="1:25">
      <c r="B18" s="358"/>
      <c r="C18" s="35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8"/>
      <c r="S18" s="358"/>
      <c r="T18" s="358"/>
      <c r="U18" s="358"/>
    </row>
    <row r="19" spans="1:25">
      <c r="A19" s="1568" t="s">
        <v>75</v>
      </c>
      <c r="B19" s="1568" t="s">
        <v>88</v>
      </c>
      <c r="C19" s="1569"/>
      <c r="D19" s="1568" t="s">
        <v>89</v>
      </c>
      <c r="E19" s="1569"/>
      <c r="F19" s="1573" t="s">
        <v>90</v>
      </c>
      <c r="G19" s="1583"/>
      <c r="H19" s="1568" t="s">
        <v>91</v>
      </c>
      <c r="I19" s="1569"/>
      <c r="J19" s="1571" t="s">
        <v>92</v>
      </c>
      <c r="K19" s="1572"/>
      <c r="L19" s="1573" t="s">
        <v>93</v>
      </c>
      <c r="M19" s="1583"/>
      <c r="N19" s="1568" t="s">
        <v>94</v>
      </c>
      <c r="O19" s="1569"/>
      <c r="P19" s="1568" t="s">
        <v>95</v>
      </c>
      <c r="Q19" s="1569"/>
      <c r="R19" s="1568" t="s">
        <v>96</v>
      </c>
      <c r="S19" s="1569"/>
      <c r="Y19" s="1018"/>
    </row>
    <row r="20" spans="1:25">
      <c r="A20" s="1574"/>
      <c r="B20" s="448" t="s">
        <v>85</v>
      </c>
      <c r="C20" s="324" t="s">
        <v>86</v>
      </c>
      <c r="D20" s="1011" t="s">
        <v>85</v>
      </c>
      <c r="E20" s="324" t="s">
        <v>86</v>
      </c>
      <c r="F20" s="1011" t="s">
        <v>85</v>
      </c>
      <c r="G20" s="1011" t="s">
        <v>86</v>
      </c>
      <c r="H20" s="323" t="s">
        <v>85</v>
      </c>
      <c r="I20" s="324" t="s">
        <v>86</v>
      </c>
      <c r="J20" s="325" t="s">
        <v>85</v>
      </c>
      <c r="K20" s="324" t="s">
        <v>86</v>
      </c>
      <c r="L20" s="1011" t="s">
        <v>85</v>
      </c>
      <c r="M20" s="324" t="s">
        <v>86</v>
      </c>
      <c r="N20" s="448" t="s">
        <v>85</v>
      </c>
      <c r="O20" s="324" t="s">
        <v>86</v>
      </c>
      <c r="P20" s="323" t="s">
        <v>85</v>
      </c>
      <c r="Q20" s="324" t="s">
        <v>86</v>
      </c>
      <c r="R20" s="323" t="s">
        <v>85</v>
      </c>
      <c r="S20" s="324" t="s">
        <v>86</v>
      </c>
      <c r="Y20" s="1019"/>
    </row>
    <row r="21" spans="1:25" s="61" customFormat="1">
      <c r="A21" s="998" t="s">
        <v>11</v>
      </c>
      <c r="B21" s="1275">
        <v>0</v>
      </c>
      <c r="C21" s="1272">
        <v>0</v>
      </c>
      <c r="D21" s="1001">
        <v>0</v>
      </c>
      <c r="E21" s="1272">
        <v>0</v>
      </c>
      <c r="F21" s="1001">
        <v>0</v>
      </c>
      <c r="G21" s="1002">
        <v>0</v>
      </c>
      <c r="H21" s="1275">
        <v>0</v>
      </c>
      <c r="I21" s="1272">
        <v>0</v>
      </c>
      <c r="J21" s="1275">
        <v>0</v>
      </c>
      <c r="K21" s="1272">
        <v>0</v>
      </c>
      <c r="L21" s="1001">
        <v>0</v>
      </c>
      <c r="M21" s="1002">
        <v>0</v>
      </c>
      <c r="N21" s="1275">
        <v>0</v>
      </c>
      <c r="O21" s="1272">
        <v>0</v>
      </c>
      <c r="P21" s="1275">
        <v>0</v>
      </c>
      <c r="Q21" s="1272">
        <v>0</v>
      </c>
      <c r="R21" s="999">
        <v>230</v>
      </c>
      <c r="S21" s="1000">
        <v>4</v>
      </c>
      <c r="Y21" s="1020"/>
    </row>
    <row r="22" spans="1:25" s="61" customFormat="1">
      <c r="A22" s="998" t="s">
        <v>12</v>
      </c>
      <c r="B22" s="1275">
        <v>0</v>
      </c>
      <c r="C22" s="1272">
        <v>0</v>
      </c>
      <c r="D22" s="1001">
        <v>0</v>
      </c>
      <c r="E22" s="1272">
        <v>0</v>
      </c>
      <c r="F22" s="1001">
        <v>0</v>
      </c>
      <c r="G22" s="1002">
        <v>0</v>
      </c>
      <c r="H22" s="1275">
        <v>0</v>
      </c>
      <c r="I22" s="1272">
        <v>0</v>
      </c>
      <c r="J22" s="1275">
        <v>0</v>
      </c>
      <c r="K22" s="1272">
        <v>0</v>
      </c>
      <c r="L22" s="1001">
        <v>0</v>
      </c>
      <c r="M22" s="1002">
        <v>0</v>
      </c>
      <c r="N22" s="1275">
        <v>0</v>
      </c>
      <c r="O22" s="1272">
        <v>0</v>
      </c>
      <c r="P22" s="1275">
        <v>0</v>
      </c>
      <c r="Q22" s="1272">
        <v>0</v>
      </c>
      <c r="R22" s="1275">
        <v>0</v>
      </c>
      <c r="S22" s="1272">
        <v>0</v>
      </c>
      <c r="Y22" s="1020"/>
    </row>
    <row r="23" spans="1:25" s="61" customFormat="1">
      <c r="A23" s="1003" t="s">
        <v>13</v>
      </c>
      <c r="B23" s="1004">
        <v>0</v>
      </c>
      <c r="C23" s="1274">
        <v>0</v>
      </c>
      <c r="D23" s="1012">
        <v>0</v>
      </c>
      <c r="E23" s="1274">
        <v>0</v>
      </c>
      <c r="F23" s="1001">
        <v>0</v>
      </c>
      <c r="G23" s="1002">
        <v>0</v>
      </c>
      <c r="H23" s="1275">
        <v>0</v>
      </c>
      <c r="I23" s="1272">
        <v>0</v>
      </c>
      <c r="J23" s="1004">
        <v>0</v>
      </c>
      <c r="K23" s="1274">
        <v>0</v>
      </c>
      <c r="L23" s="1012">
        <v>0</v>
      </c>
      <c r="M23" s="1017">
        <v>0</v>
      </c>
      <c r="N23" s="1004">
        <v>0</v>
      </c>
      <c r="O23" s="1274">
        <v>0</v>
      </c>
      <c r="P23" s="1004">
        <v>0</v>
      </c>
      <c r="Q23" s="1274">
        <v>0</v>
      </c>
      <c r="R23" s="1004">
        <v>55</v>
      </c>
      <c r="S23" s="1274">
        <v>1</v>
      </c>
      <c r="Y23" s="1020"/>
    </row>
    <row r="24" spans="1:25" s="61" customFormat="1">
      <c r="A24" s="998" t="s">
        <v>14</v>
      </c>
      <c r="B24" s="1275">
        <v>0</v>
      </c>
      <c r="C24" s="1272">
        <v>0</v>
      </c>
      <c r="D24" s="1001">
        <v>0</v>
      </c>
      <c r="E24" s="1272">
        <v>0</v>
      </c>
      <c r="F24" s="1001">
        <v>0</v>
      </c>
      <c r="G24" s="1002">
        <v>0</v>
      </c>
      <c r="H24" s="1275">
        <v>0</v>
      </c>
      <c r="I24" s="1272">
        <v>0</v>
      </c>
      <c r="J24" s="1275">
        <v>0</v>
      </c>
      <c r="K24" s="1272">
        <v>0</v>
      </c>
      <c r="L24" s="1001">
        <v>1</v>
      </c>
      <c r="M24" s="1002">
        <v>1</v>
      </c>
      <c r="N24" s="1275">
        <v>56</v>
      </c>
      <c r="O24" s="1272">
        <v>2</v>
      </c>
      <c r="P24" s="1275">
        <v>0</v>
      </c>
      <c r="Q24" s="1272">
        <v>0</v>
      </c>
      <c r="R24" s="1275">
        <v>0</v>
      </c>
      <c r="S24" s="1272">
        <v>0</v>
      </c>
      <c r="Y24" s="1020"/>
    </row>
    <row r="25" spans="1:25" s="61" customFormat="1">
      <c r="A25" s="998" t="s">
        <v>15</v>
      </c>
      <c r="B25" s="1275">
        <v>0</v>
      </c>
      <c r="C25" s="1272">
        <v>0</v>
      </c>
      <c r="D25" s="1001">
        <v>0</v>
      </c>
      <c r="E25" s="1272">
        <v>0</v>
      </c>
      <c r="F25" s="1001">
        <v>0</v>
      </c>
      <c r="G25" s="1002">
        <v>0</v>
      </c>
      <c r="H25" s="1275">
        <v>0</v>
      </c>
      <c r="I25" s="1272">
        <v>0</v>
      </c>
      <c r="J25" s="1275">
        <v>0</v>
      </c>
      <c r="K25" s="1272">
        <v>0</v>
      </c>
      <c r="L25" s="1001">
        <v>0</v>
      </c>
      <c r="M25" s="1002">
        <v>0</v>
      </c>
      <c r="N25" s="1275">
        <v>2</v>
      </c>
      <c r="O25" s="1272">
        <v>1</v>
      </c>
      <c r="P25" s="1275">
        <v>0</v>
      </c>
      <c r="Q25" s="1272">
        <v>0</v>
      </c>
      <c r="R25" s="1275">
        <v>0</v>
      </c>
      <c r="S25" s="1272">
        <v>0</v>
      </c>
      <c r="Y25" s="1020"/>
    </row>
    <row r="26" spans="1:25" s="61" customFormat="1">
      <c r="A26" s="998" t="s">
        <v>16</v>
      </c>
      <c r="B26" s="1275">
        <v>0</v>
      </c>
      <c r="C26" s="1272">
        <v>0</v>
      </c>
      <c r="D26" s="1001">
        <v>0</v>
      </c>
      <c r="E26" s="1272">
        <v>0</v>
      </c>
      <c r="F26" s="1001">
        <v>0</v>
      </c>
      <c r="G26" s="1002">
        <v>0</v>
      </c>
      <c r="H26" s="1275">
        <v>0</v>
      </c>
      <c r="I26" s="1272">
        <v>0</v>
      </c>
      <c r="J26" s="1275">
        <v>0</v>
      </c>
      <c r="K26" s="1272">
        <v>0</v>
      </c>
      <c r="L26" s="1001">
        <v>0</v>
      </c>
      <c r="M26" s="1002">
        <v>0</v>
      </c>
      <c r="N26" s="1275">
        <v>0</v>
      </c>
      <c r="O26" s="1272">
        <v>0</v>
      </c>
      <c r="P26" s="1275">
        <v>0</v>
      </c>
      <c r="Q26" s="1272">
        <v>0</v>
      </c>
      <c r="R26" s="1275">
        <v>0</v>
      </c>
      <c r="S26" s="1272">
        <v>0</v>
      </c>
      <c r="Y26" s="1020"/>
    </row>
    <row r="27" spans="1:25" s="61" customFormat="1">
      <c r="A27" s="1228" t="s">
        <v>17</v>
      </c>
      <c r="B27" s="1229">
        <v>0</v>
      </c>
      <c r="C27" s="1271">
        <v>0</v>
      </c>
      <c r="D27" s="1230">
        <v>0</v>
      </c>
      <c r="E27" s="1271">
        <v>0</v>
      </c>
      <c r="F27" s="1001">
        <v>0</v>
      </c>
      <c r="G27" s="1002">
        <v>0</v>
      </c>
      <c r="H27" s="1275">
        <v>0</v>
      </c>
      <c r="I27" s="1272">
        <v>0</v>
      </c>
      <c r="J27" s="1229">
        <v>0</v>
      </c>
      <c r="K27" s="1271">
        <v>0</v>
      </c>
      <c r="L27" s="1230">
        <v>0</v>
      </c>
      <c r="M27" s="1231">
        <v>0</v>
      </c>
      <c r="N27" s="1229">
        <v>0</v>
      </c>
      <c r="O27" s="1271">
        <v>0</v>
      </c>
      <c r="P27" s="1276">
        <v>0</v>
      </c>
      <c r="Q27" s="1273">
        <v>0</v>
      </c>
      <c r="R27" s="1215">
        <v>41</v>
      </c>
      <c r="S27" s="1216">
        <v>2</v>
      </c>
      <c r="V27" s="61" t="s">
        <v>39</v>
      </c>
      <c r="Y27" s="1020"/>
    </row>
    <row r="28" spans="1:25" s="61" customFormat="1" ht="15.75" thickBot="1">
      <c r="A28" s="1006" t="s">
        <v>22</v>
      </c>
      <c r="B28" s="1013">
        <f t="shared" ref="B28:S28" si="2">SUM(B21:B27)</f>
        <v>0</v>
      </c>
      <c r="C28" s="1008">
        <f t="shared" si="2"/>
        <v>0</v>
      </c>
      <c r="D28" s="1007">
        <f t="shared" si="2"/>
        <v>0</v>
      </c>
      <c r="E28" s="1008">
        <f t="shared" si="2"/>
        <v>0</v>
      </c>
      <c r="F28" s="1007">
        <f t="shared" si="2"/>
        <v>0</v>
      </c>
      <c r="G28" s="1010">
        <f t="shared" si="2"/>
        <v>0</v>
      </c>
      <c r="H28" s="1013">
        <f t="shared" si="2"/>
        <v>0</v>
      </c>
      <c r="I28" s="1008">
        <f t="shared" si="2"/>
        <v>0</v>
      </c>
      <c r="J28" s="1007">
        <f t="shared" si="2"/>
        <v>0</v>
      </c>
      <c r="K28" s="1008">
        <f t="shared" si="2"/>
        <v>0</v>
      </c>
      <c r="L28" s="1007">
        <f t="shared" si="2"/>
        <v>1</v>
      </c>
      <c r="M28" s="1008">
        <f t="shared" si="2"/>
        <v>1</v>
      </c>
      <c r="N28" s="1007">
        <f t="shared" si="2"/>
        <v>58</v>
      </c>
      <c r="O28" s="1008">
        <f t="shared" si="2"/>
        <v>3</v>
      </c>
      <c r="P28" s="1007">
        <f t="shared" si="2"/>
        <v>0</v>
      </c>
      <c r="Q28" s="1008">
        <f t="shared" si="2"/>
        <v>0</v>
      </c>
      <c r="R28" s="1007">
        <f t="shared" si="2"/>
        <v>326</v>
      </c>
      <c r="S28" s="1008">
        <f t="shared" si="2"/>
        <v>7</v>
      </c>
      <c r="Y28" s="1020"/>
    </row>
    <row r="29" spans="1:25">
      <c r="R29" s="1564" t="s">
        <v>1417</v>
      </c>
      <c r="S29" s="1565"/>
    </row>
    <row r="30" spans="1:25">
      <c r="B30" t="s">
        <v>97</v>
      </c>
    </row>
    <row r="31" spans="1:25">
      <c r="B31" t="s">
        <v>98</v>
      </c>
    </row>
  </sheetData>
  <mergeCells count="34">
    <mergeCell ref="R6:S6"/>
    <mergeCell ref="R7:S7"/>
    <mergeCell ref="R8:S8"/>
    <mergeCell ref="R9:S9"/>
    <mergeCell ref="R10:S10"/>
    <mergeCell ref="R11:S11"/>
    <mergeCell ref="R12:S12"/>
    <mergeCell ref="R13:S13"/>
    <mergeCell ref="B19:C19"/>
    <mergeCell ref="D19:E19"/>
    <mergeCell ref="F19:G19"/>
    <mergeCell ref="H19:I19"/>
    <mergeCell ref="J19:K19"/>
    <mergeCell ref="L19:M19"/>
    <mergeCell ref="N19:O19"/>
    <mergeCell ref="N14:O14"/>
    <mergeCell ref="P19:Q19"/>
    <mergeCell ref="R19:S19"/>
    <mergeCell ref="R29:S29"/>
    <mergeCell ref="B14:C14"/>
    <mergeCell ref="A1:R1"/>
    <mergeCell ref="I2:J2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A4:A5"/>
    <mergeCell ref="R5:S5"/>
    <mergeCell ref="A19:A20"/>
  </mergeCell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40"/>
  <sheetViews>
    <sheetView topLeftCell="C1" workbookViewId="0">
      <selection activeCell="C9" sqref="C9"/>
    </sheetView>
  </sheetViews>
  <sheetFormatPr defaultColWidth="9.140625" defaultRowHeight="13.5"/>
  <cols>
    <col min="1" max="1" width="4" style="902" customWidth="1"/>
    <col min="2" max="2" width="33" style="939" customWidth="1"/>
    <col min="3" max="3" width="16.42578125" style="902" customWidth="1"/>
    <col min="4" max="4" width="14.28515625" style="904" customWidth="1"/>
    <col min="5" max="5" width="24.42578125" style="904" customWidth="1"/>
    <col min="6" max="6" width="14.42578125" style="904" customWidth="1"/>
    <col min="7" max="7" width="11.85546875" style="904" customWidth="1"/>
    <col min="8" max="8" width="12.28515625" style="904" customWidth="1"/>
    <col min="9" max="9" width="14.42578125" style="904" customWidth="1"/>
    <col min="10" max="10" width="10.85546875" style="904" customWidth="1"/>
    <col min="11" max="11" width="20.5703125" style="904" customWidth="1"/>
    <col min="12" max="16384" width="9.140625" style="902"/>
  </cols>
  <sheetData>
    <row r="1" spans="1:11">
      <c r="A1" s="1586" t="s">
        <v>99</v>
      </c>
      <c r="B1" s="1586"/>
      <c r="C1" s="1586"/>
      <c r="D1" s="1586"/>
      <c r="E1" s="1586"/>
      <c r="F1" s="1586"/>
      <c r="G1" s="1586"/>
      <c r="H1" s="1586"/>
      <c r="I1" s="1586"/>
      <c r="J1" s="1586"/>
      <c r="K1" s="1586"/>
    </row>
    <row r="2" spans="1:11">
      <c r="A2" s="907" t="s">
        <v>100</v>
      </c>
      <c r="B2" s="1586" t="s">
        <v>1</v>
      </c>
      <c r="C2" s="1586"/>
      <c r="D2" s="1586"/>
      <c r="E2" s="1586"/>
      <c r="F2" s="1586"/>
      <c r="G2" s="1586"/>
      <c r="H2" s="1586"/>
      <c r="I2" s="1586"/>
      <c r="J2" s="1586"/>
      <c r="K2" s="1586"/>
    </row>
    <row r="3" spans="1:11">
      <c r="B3" s="942" t="s">
        <v>39</v>
      </c>
    </row>
    <row r="4" spans="1:11" ht="13.5" customHeight="1">
      <c r="A4" s="1590" t="s">
        <v>101</v>
      </c>
      <c r="B4" s="1591" t="s">
        <v>60</v>
      </c>
      <c r="C4" s="1590" t="s">
        <v>102</v>
      </c>
      <c r="D4" s="1590" t="s">
        <v>103</v>
      </c>
      <c r="E4" s="1590" t="s">
        <v>104</v>
      </c>
      <c r="F4" s="1590" t="s">
        <v>2</v>
      </c>
      <c r="G4" s="1590" t="s">
        <v>105</v>
      </c>
      <c r="H4" s="1590" t="s">
        <v>106</v>
      </c>
      <c r="I4" s="1590" t="s">
        <v>107</v>
      </c>
      <c r="J4" s="1590" t="s">
        <v>108</v>
      </c>
      <c r="K4" s="1591" t="s">
        <v>109</v>
      </c>
    </row>
    <row r="5" spans="1:11">
      <c r="A5" s="1590"/>
      <c r="B5" s="1591"/>
      <c r="C5" s="1590"/>
      <c r="D5" s="1590"/>
      <c r="E5" s="1590"/>
      <c r="F5" s="1590"/>
      <c r="G5" s="1590"/>
      <c r="H5" s="1590"/>
      <c r="I5" s="1590"/>
      <c r="J5" s="1590"/>
      <c r="K5" s="1591"/>
    </row>
    <row r="6" spans="1:11" s="938" customFormat="1">
      <c r="A6" s="1437">
        <v>1</v>
      </c>
      <c r="B6" s="1438" t="s">
        <v>1479</v>
      </c>
      <c r="C6" s="1439"/>
      <c r="D6" s="1439"/>
      <c r="E6" s="1440" t="s">
        <v>1561</v>
      </c>
      <c r="F6" s="1441" t="s">
        <v>13</v>
      </c>
      <c r="G6" s="1442" t="s">
        <v>1594</v>
      </c>
      <c r="H6" s="1441" t="s">
        <v>13</v>
      </c>
      <c r="I6" s="1443" t="s">
        <v>778</v>
      </c>
      <c r="J6" s="1444">
        <v>6</v>
      </c>
      <c r="K6" s="1445" t="s">
        <v>1625</v>
      </c>
    </row>
    <row r="7" spans="1:11" s="938" customFormat="1">
      <c r="A7" s="1437">
        <v>2</v>
      </c>
      <c r="B7" s="1446" t="s">
        <v>1480</v>
      </c>
      <c r="C7" s="1447"/>
      <c r="D7" s="1447" t="s">
        <v>1532</v>
      </c>
      <c r="E7" s="1448" t="s">
        <v>1562</v>
      </c>
      <c r="F7" s="1441" t="s">
        <v>13</v>
      </c>
      <c r="G7" s="1449" t="s">
        <v>1595</v>
      </c>
      <c r="H7" s="1450" t="s">
        <v>13</v>
      </c>
      <c r="I7" s="1451" t="s">
        <v>778</v>
      </c>
      <c r="J7" s="1444">
        <v>0</v>
      </c>
      <c r="K7" s="1445" t="s">
        <v>1626</v>
      </c>
    </row>
    <row r="8" spans="1:11" s="938" customFormat="1" ht="27">
      <c r="A8" s="1437">
        <v>3</v>
      </c>
      <c r="B8" s="1452" t="s">
        <v>1481</v>
      </c>
      <c r="C8" s="1447" t="s">
        <v>1512</v>
      </c>
      <c r="D8" s="1447" t="s">
        <v>1533</v>
      </c>
      <c r="E8" s="1448" t="s">
        <v>1563</v>
      </c>
      <c r="F8" s="1441" t="s">
        <v>13</v>
      </c>
      <c r="G8" s="1449" t="s">
        <v>1596</v>
      </c>
      <c r="H8" s="1450" t="s">
        <v>13</v>
      </c>
      <c r="I8" s="1451" t="s">
        <v>778</v>
      </c>
      <c r="J8" s="1444">
        <v>0</v>
      </c>
      <c r="K8" s="1445" t="s">
        <v>1627</v>
      </c>
    </row>
    <row r="9" spans="1:11" s="938" customFormat="1" ht="27">
      <c r="A9" s="1437">
        <v>4</v>
      </c>
      <c r="B9" s="1452" t="s">
        <v>1753</v>
      </c>
      <c r="C9" s="1447">
        <v>700909045129</v>
      </c>
      <c r="D9" s="1447" t="s">
        <v>1534</v>
      </c>
      <c r="E9" s="1448" t="s">
        <v>1564</v>
      </c>
      <c r="F9" s="1441" t="s">
        <v>13</v>
      </c>
      <c r="G9" s="1449" t="s">
        <v>1596</v>
      </c>
      <c r="H9" s="1450" t="s">
        <v>13</v>
      </c>
      <c r="I9" s="1451" t="s">
        <v>778</v>
      </c>
      <c r="J9" s="1444">
        <v>20</v>
      </c>
      <c r="K9" s="1445" t="s">
        <v>1621</v>
      </c>
    </row>
    <row r="10" spans="1:11" s="938" customFormat="1">
      <c r="A10" s="1437">
        <v>5</v>
      </c>
      <c r="B10" s="1452" t="s">
        <v>1482</v>
      </c>
      <c r="C10" s="1447"/>
      <c r="D10" s="1447" t="s">
        <v>1535</v>
      </c>
      <c r="E10" s="1448" t="s">
        <v>1565</v>
      </c>
      <c r="F10" s="1441" t="s">
        <v>13</v>
      </c>
      <c r="G10" s="1449" t="s">
        <v>1597</v>
      </c>
      <c r="H10" s="1450" t="s">
        <v>13</v>
      </c>
      <c r="I10" s="1451" t="s">
        <v>773</v>
      </c>
      <c r="J10" s="1444">
        <v>6</v>
      </c>
      <c r="K10" s="1445" t="s">
        <v>1622</v>
      </c>
    </row>
    <row r="11" spans="1:11" s="938" customFormat="1">
      <c r="A11" s="1437">
        <v>6</v>
      </c>
      <c r="B11" s="1452" t="s">
        <v>1483</v>
      </c>
      <c r="C11" s="1447"/>
      <c r="D11" s="1447" t="s">
        <v>1536</v>
      </c>
      <c r="E11" s="1448" t="s">
        <v>1566</v>
      </c>
      <c r="F11" s="1441" t="s">
        <v>13</v>
      </c>
      <c r="G11" s="1449" t="s">
        <v>1598</v>
      </c>
      <c r="H11" s="1450" t="s">
        <v>13</v>
      </c>
      <c r="I11" s="1451" t="s">
        <v>778</v>
      </c>
      <c r="J11" s="1444">
        <v>3</v>
      </c>
      <c r="K11" s="1445" t="s">
        <v>1623</v>
      </c>
    </row>
    <row r="12" spans="1:11" s="938" customFormat="1">
      <c r="A12" s="1437">
        <v>7</v>
      </c>
      <c r="B12" s="1452" t="s">
        <v>1484</v>
      </c>
      <c r="C12" s="1447"/>
      <c r="D12" s="1447" t="s">
        <v>1537</v>
      </c>
      <c r="E12" s="1448" t="s">
        <v>1567</v>
      </c>
      <c r="F12" s="1441" t="s">
        <v>13</v>
      </c>
      <c r="G12" s="1449" t="s">
        <v>1599</v>
      </c>
      <c r="H12" s="1450" t="s">
        <v>13</v>
      </c>
      <c r="I12" s="1451" t="s">
        <v>778</v>
      </c>
      <c r="J12" s="1444">
        <v>0</v>
      </c>
      <c r="K12" s="1445" t="s">
        <v>1624</v>
      </c>
    </row>
    <row r="13" spans="1:11" s="938" customFormat="1" ht="22.5">
      <c r="A13" s="1437">
        <v>8</v>
      </c>
      <c r="B13" s="1452" t="s">
        <v>1485</v>
      </c>
      <c r="C13" s="981"/>
      <c r="D13" s="982" t="s">
        <v>1538</v>
      </c>
      <c r="E13" s="983" t="s">
        <v>1568</v>
      </c>
      <c r="F13" s="1450" t="s">
        <v>13</v>
      </c>
      <c r="G13" s="1453" t="s">
        <v>1600</v>
      </c>
      <c r="H13" s="1450" t="s">
        <v>13</v>
      </c>
      <c r="I13" s="1454" t="s">
        <v>773</v>
      </c>
      <c r="J13" s="987">
        <v>8</v>
      </c>
      <c r="K13" s="1445" t="s">
        <v>1618</v>
      </c>
    </row>
    <row r="14" spans="1:11" s="938" customFormat="1" ht="27">
      <c r="A14" s="1437">
        <v>9</v>
      </c>
      <c r="B14" s="1452" t="s">
        <v>1486</v>
      </c>
      <c r="C14" s="1447" t="s">
        <v>1513</v>
      </c>
      <c r="D14" s="1447" t="s">
        <v>1539</v>
      </c>
      <c r="E14" s="1448" t="s">
        <v>1569</v>
      </c>
      <c r="F14" s="1450" t="s">
        <v>13</v>
      </c>
      <c r="G14" s="1449" t="s">
        <v>1600</v>
      </c>
      <c r="H14" s="1450" t="s">
        <v>13</v>
      </c>
      <c r="I14" s="1451" t="s">
        <v>773</v>
      </c>
      <c r="J14" s="1444">
        <v>0</v>
      </c>
      <c r="K14" s="1445" t="s">
        <v>1619</v>
      </c>
    </row>
    <row r="15" spans="1:11" s="938" customFormat="1" ht="27">
      <c r="A15" s="1437">
        <v>10</v>
      </c>
      <c r="B15" s="1452" t="s">
        <v>1487</v>
      </c>
      <c r="C15" s="1447" t="s">
        <v>1514</v>
      </c>
      <c r="D15" s="1447" t="s">
        <v>1540</v>
      </c>
      <c r="E15" s="1448" t="s">
        <v>1570</v>
      </c>
      <c r="F15" s="1450" t="s">
        <v>13</v>
      </c>
      <c r="G15" s="1449" t="s">
        <v>1601</v>
      </c>
      <c r="H15" s="1450" t="s">
        <v>13</v>
      </c>
      <c r="I15" s="1451" t="s">
        <v>778</v>
      </c>
      <c r="J15" s="1444">
        <v>8</v>
      </c>
      <c r="K15" s="1445" t="s">
        <v>1620</v>
      </c>
    </row>
    <row r="16" spans="1:11" ht="40.5">
      <c r="A16" s="910">
        <v>11</v>
      </c>
      <c r="B16" s="980" t="s">
        <v>1488</v>
      </c>
      <c r="C16" s="976"/>
      <c r="D16" s="976">
        <v>136104256</v>
      </c>
      <c r="E16" s="977" t="s">
        <v>1571</v>
      </c>
      <c r="F16" s="979" t="s">
        <v>17</v>
      </c>
      <c r="G16" s="978" t="s">
        <v>547</v>
      </c>
      <c r="H16" s="979" t="s">
        <v>512</v>
      </c>
      <c r="I16" s="986" t="s">
        <v>547</v>
      </c>
      <c r="J16" s="985">
        <v>4</v>
      </c>
      <c r="K16" s="960"/>
    </row>
    <row r="17" spans="1:11" ht="27">
      <c r="A17" s="910">
        <v>12</v>
      </c>
      <c r="B17" s="984" t="s">
        <v>1489</v>
      </c>
      <c r="C17" s="976" t="s">
        <v>1515</v>
      </c>
      <c r="D17" s="976">
        <v>1151121975</v>
      </c>
      <c r="E17" s="977" t="s">
        <v>1572</v>
      </c>
      <c r="F17" s="979" t="s">
        <v>17</v>
      </c>
      <c r="G17" s="978" t="s">
        <v>1602</v>
      </c>
      <c r="H17" s="979" t="s">
        <v>512</v>
      </c>
      <c r="I17" s="986" t="s">
        <v>544</v>
      </c>
      <c r="J17" s="985">
        <v>7</v>
      </c>
      <c r="K17" s="960"/>
    </row>
    <row r="18" spans="1:11" ht="54">
      <c r="A18" s="910">
        <v>13</v>
      </c>
      <c r="B18" s="984" t="s">
        <v>1490</v>
      </c>
      <c r="C18" s="976" t="s">
        <v>1516</v>
      </c>
      <c r="D18" s="976" t="s">
        <v>1541</v>
      </c>
      <c r="E18" s="977" t="s">
        <v>1573</v>
      </c>
      <c r="F18" s="979" t="s">
        <v>17</v>
      </c>
      <c r="G18" s="978" t="s">
        <v>1602</v>
      </c>
      <c r="H18" s="979" t="s">
        <v>512</v>
      </c>
      <c r="I18" s="986" t="s">
        <v>544</v>
      </c>
      <c r="J18" s="985">
        <v>45</v>
      </c>
      <c r="K18" s="960"/>
    </row>
    <row r="19" spans="1:11" ht="54">
      <c r="A19" s="910">
        <v>14</v>
      </c>
      <c r="B19" s="984" t="s">
        <v>1491</v>
      </c>
      <c r="C19" s="976" t="s">
        <v>1517</v>
      </c>
      <c r="D19" s="976" t="s">
        <v>1542</v>
      </c>
      <c r="E19" s="977" t="s">
        <v>1574</v>
      </c>
      <c r="F19" s="979" t="s">
        <v>17</v>
      </c>
      <c r="G19" s="978" t="s">
        <v>1602</v>
      </c>
      <c r="H19" s="979" t="s">
        <v>512</v>
      </c>
      <c r="I19" s="986" t="s">
        <v>1602</v>
      </c>
      <c r="J19" s="985">
        <v>5</v>
      </c>
      <c r="K19" s="960"/>
    </row>
    <row r="20" spans="1:11" ht="27">
      <c r="A20" s="910">
        <v>15</v>
      </c>
      <c r="B20" s="984" t="s">
        <v>1492</v>
      </c>
      <c r="C20" s="981" t="s">
        <v>1518</v>
      </c>
      <c r="D20" s="982">
        <v>1151456883</v>
      </c>
      <c r="E20" s="983" t="s">
        <v>1575</v>
      </c>
      <c r="F20" s="979" t="s">
        <v>17</v>
      </c>
      <c r="G20" s="973" t="s">
        <v>17</v>
      </c>
      <c r="H20" s="979" t="s">
        <v>512</v>
      </c>
      <c r="I20" s="974" t="s">
        <v>513</v>
      </c>
      <c r="J20" s="987">
        <v>95</v>
      </c>
      <c r="K20" s="960"/>
    </row>
    <row r="21" spans="1:11" ht="27">
      <c r="A21" s="910">
        <v>16</v>
      </c>
      <c r="B21" s="980" t="s">
        <v>1493</v>
      </c>
      <c r="C21" s="981" t="s">
        <v>1519</v>
      </c>
      <c r="D21" s="982" t="s">
        <v>1543</v>
      </c>
      <c r="E21" s="983" t="s">
        <v>1576</v>
      </c>
      <c r="F21" s="979" t="s">
        <v>17</v>
      </c>
      <c r="G21" s="973" t="s">
        <v>17</v>
      </c>
      <c r="H21" s="979" t="s">
        <v>512</v>
      </c>
      <c r="I21" s="974" t="s">
        <v>547</v>
      </c>
      <c r="J21" s="987">
        <v>5</v>
      </c>
      <c r="K21" s="960"/>
    </row>
    <row r="22" spans="1:11">
      <c r="A22" s="910">
        <v>17</v>
      </c>
      <c r="B22" s="980" t="s">
        <v>1494</v>
      </c>
      <c r="C22" s="981" t="s">
        <v>127</v>
      </c>
      <c r="D22" s="982" t="s">
        <v>1544</v>
      </c>
      <c r="E22" s="983" t="s">
        <v>129</v>
      </c>
      <c r="F22" s="979" t="s">
        <v>1603</v>
      </c>
      <c r="G22" s="973" t="s">
        <v>130</v>
      </c>
      <c r="H22" s="979" t="s">
        <v>14</v>
      </c>
      <c r="I22" s="974" t="s">
        <v>130</v>
      </c>
      <c r="J22" s="987">
        <v>6</v>
      </c>
      <c r="K22" s="960" t="s">
        <v>1629</v>
      </c>
    </row>
    <row r="23" spans="1:11" ht="27">
      <c r="A23" s="910">
        <v>18</v>
      </c>
      <c r="B23" s="980" t="s">
        <v>1495</v>
      </c>
      <c r="C23" s="981" t="s">
        <v>1520</v>
      </c>
      <c r="D23" s="982" t="s">
        <v>1545</v>
      </c>
      <c r="E23" s="983" t="s">
        <v>1577</v>
      </c>
      <c r="F23" s="979" t="s">
        <v>15</v>
      </c>
      <c r="G23" s="973" t="s">
        <v>309</v>
      </c>
      <c r="H23" s="979" t="s">
        <v>15</v>
      </c>
      <c r="I23" s="974" t="s">
        <v>190</v>
      </c>
      <c r="J23" s="987">
        <v>18</v>
      </c>
      <c r="K23" s="960" t="s">
        <v>1628</v>
      </c>
    </row>
    <row r="24" spans="1:11" ht="22.5">
      <c r="A24" s="910">
        <v>19</v>
      </c>
      <c r="B24" s="980" t="s">
        <v>1496</v>
      </c>
      <c r="C24" s="981"/>
      <c r="D24" s="982" t="s">
        <v>1546</v>
      </c>
      <c r="E24" s="983" t="s">
        <v>1578</v>
      </c>
      <c r="F24" s="979" t="s">
        <v>15</v>
      </c>
      <c r="G24" s="973" t="s">
        <v>336</v>
      </c>
      <c r="H24" s="979" t="s">
        <v>15</v>
      </c>
      <c r="I24" s="974" t="s">
        <v>1604</v>
      </c>
      <c r="J24" s="987"/>
      <c r="K24" s="960"/>
    </row>
    <row r="25" spans="1:11" ht="22.5">
      <c r="A25" s="910">
        <v>20</v>
      </c>
      <c r="B25" s="980" t="s">
        <v>1497</v>
      </c>
      <c r="C25" s="981"/>
      <c r="D25" s="982" t="s">
        <v>1547</v>
      </c>
      <c r="E25" s="983" t="s">
        <v>1579</v>
      </c>
      <c r="F25" s="979" t="s">
        <v>11</v>
      </c>
      <c r="G25" s="973" t="s">
        <v>1085</v>
      </c>
      <c r="H25" s="979" t="s">
        <v>11</v>
      </c>
      <c r="I25" s="974" t="s">
        <v>1086</v>
      </c>
      <c r="J25" s="987">
        <v>900</v>
      </c>
      <c r="K25" s="960" t="s">
        <v>1606</v>
      </c>
    </row>
    <row r="26" spans="1:11" ht="22.5">
      <c r="A26" s="910">
        <v>21</v>
      </c>
      <c r="B26" s="984" t="s">
        <v>1498</v>
      </c>
      <c r="C26" s="981" t="s">
        <v>1521</v>
      </c>
      <c r="D26" s="982" t="s">
        <v>1548</v>
      </c>
      <c r="E26" s="983" t="s">
        <v>1580</v>
      </c>
      <c r="F26" s="979" t="s">
        <v>11</v>
      </c>
      <c r="G26" s="973" t="s">
        <v>799</v>
      </c>
      <c r="H26" s="979" t="s">
        <v>799</v>
      </c>
      <c r="I26" s="974" t="s">
        <v>987</v>
      </c>
      <c r="J26" s="987">
        <v>50</v>
      </c>
      <c r="K26" s="960" t="s">
        <v>1607</v>
      </c>
    </row>
    <row r="27" spans="1:11" ht="22.5">
      <c r="A27" s="910">
        <v>22</v>
      </c>
      <c r="B27" s="984" t="s">
        <v>1499</v>
      </c>
      <c r="C27" s="981"/>
      <c r="D27" s="982" t="s">
        <v>1549</v>
      </c>
      <c r="E27" s="983" t="s">
        <v>1581</v>
      </c>
      <c r="F27" s="979" t="s">
        <v>11</v>
      </c>
      <c r="G27" s="973" t="s">
        <v>832</v>
      </c>
      <c r="H27" s="979" t="s">
        <v>11</v>
      </c>
      <c r="I27" s="974" t="s">
        <v>832</v>
      </c>
      <c r="J27" s="987">
        <v>20</v>
      </c>
      <c r="K27" s="960" t="s">
        <v>1608</v>
      </c>
    </row>
    <row r="28" spans="1:11">
      <c r="A28" s="910">
        <v>23</v>
      </c>
      <c r="B28" s="984" t="s">
        <v>1500</v>
      </c>
      <c r="C28" s="981"/>
      <c r="D28" s="982" t="s">
        <v>1550</v>
      </c>
      <c r="E28" s="983" t="s">
        <v>1582</v>
      </c>
      <c r="F28" s="979" t="s">
        <v>11</v>
      </c>
      <c r="G28" s="973" t="s">
        <v>832</v>
      </c>
      <c r="H28" s="979" t="s">
        <v>11</v>
      </c>
      <c r="I28" s="974" t="s">
        <v>832</v>
      </c>
      <c r="J28" s="987">
        <v>10</v>
      </c>
      <c r="K28" s="960" t="s">
        <v>1609</v>
      </c>
    </row>
    <row r="29" spans="1:11">
      <c r="A29" s="910">
        <v>24</v>
      </c>
      <c r="B29" s="984" t="s">
        <v>1501</v>
      </c>
      <c r="C29" s="981" t="s">
        <v>1522</v>
      </c>
      <c r="D29" s="982" t="s">
        <v>1551</v>
      </c>
      <c r="E29" s="983" t="s">
        <v>1583</v>
      </c>
      <c r="F29" s="979" t="s">
        <v>16</v>
      </c>
      <c r="G29" s="973" t="s">
        <v>1155</v>
      </c>
      <c r="H29" s="979" t="s">
        <v>16</v>
      </c>
      <c r="I29" s="974" t="s">
        <v>1155</v>
      </c>
      <c r="J29" s="987">
        <v>10</v>
      </c>
      <c r="K29" s="960" t="s">
        <v>1610</v>
      </c>
    </row>
    <row r="30" spans="1:11">
      <c r="A30" s="910">
        <v>25</v>
      </c>
      <c r="B30" s="984" t="s">
        <v>1502</v>
      </c>
      <c r="C30" s="981" t="s">
        <v>1523</v>
      </c>
      <c r="D30" s="982" t="s">
        <v>1552</v>
      </c>
      <c r="E30" s="983" t="s">
        <v>1584</v>
      </c>
      <c r="F30" s="979" t="s">
        <v>16</v>
      </c>
      <c r="G30" s="973" t="s">
        <v>1155</v>
      </c>
      <c r="H30" s="979" t="s">
        <v>16</v>
      </c>
      <c r="I30" s="974" t="s">
        <v>1155</v>
      </c>
      <c r="J30" s="987">
        <v>6</v>
      </c>
      <c r="K30" s="960" t="s">
        <v>1611</v>
      </c>
    </row>
    <row r="31" spans="1:11">
      <c r="A31" s="910">
        <v>26</v>
      </c>
      <c r="B31" s="984" t="s">
        <v>1503</v>
      </c>
      <c r="C31" s="981" t="s">
        <v>1524</v>
      </c>
      <c r="D31" s="982" t="s">
        <v>1553</v>
      </c>
      <c r="E31" s="983" t="s">
        <v>1585</v>
      </c>
      <c r="F31" s="979" t="s">
        <v>16</v>
      </c>
      <c r="G31" s="973" t="s">
        <v>1112</v>
      </c>
      <c r="H31" s="979" t="s">
        <v>16</v>
      </c>
      <c r="I31" s="974" t="s">
        <v>1112</v>
      </c>
      <c r="J31" s="987">
        <v>8</v>
      </c>
      <c r="K31" s="960" t="s">
        <v>1612</v>
      </c>
    </row>
    <row r="32" spans="1:11" ht="22.5">
      <c r="A32" s="910">
        <v>27</v>
      </c>
      <c r="B32" s="984" t="s">
        <v>1504</v>
      </c>
      <c r="C32" s="981" t="s">
        <v>1525</v>
      </c>
      <c r="D32" s="982" t="s">
        <v>1554</v>
      </c>
      <c r="E32" s="983" t="s">
        <v>1586</v>
      </c>
      <c r="F32" s="979" t="s">
        <v>16</v>
      </c>
      <c r="G32" s="973" t="s">
        <v>1112</v>
      </c>
      <c r="H32" s="979" t="s">
        <v>16</v>
      </c>
      <c r="I32" s="974" t="s">
        <v>1112</v>
      </c>
      <c r="J32" s="987">
        <v>2</v>
      </c>
      <c r="K32" s="960"/>
    </row>
    <row r="33" spans="1:11" ht="22.5">
      <c r="A33" s="910">
        <v>28</v>
      </c>
      <c r="B33" s="984" t="s">
        <v>1505</v>
      </c>
      <c r="C33" s="981" t="s">
        <v>1526</v>
      </c>
      <c r="D33" s="982" t="s">
        <v>1555</v>
      </c>
      <c r="E33" s="983" t="s">
        <v>1587</v>
      </c>
      <c r="F33" s="979" t="s">
        <v>16</v>
      </c>
      <c r="G33" s="973" t="s">
        <v>1112</v>
      </c>
      <c r="H33" s="979" t="s">
        <v>16</v>
      </c>
      <c r="I33" s="974" t="s">
        <v>1112</v>
      </c>
      <c r="J33" s="987">
        <v>2</v>
      </c>
      <c r="K33" s="960" t="s">
        <v>1613</v>
      </c>
    </row>
    <row r="34" spans="1:11">
      <c r="A34" s="910">
        <v>29</v>
      </c>
      <c r="B34" s="984" t="s">
        <v>1506</v>
      </c>
      <c r="C34" s="981" t="s">
        <v>1527</v>
      </c>
      <c r="D34" s="982" t="s">
        <v>1556</v>
      </c>
      <c r="E34" s="983" t="s">
        <v>1588</v>
      </c>
      <c r="F34" s="979" t="s">
        <v>16</v>
      </c>
      <c r="G34" s="973" t="s">
        <v>1109</v>
      </c>
      <c r="H34" s="979" t="s">
        <v>16</v>
      </c>
      <c r="I34" s="974" t="s">
        <v>1109</v>
      </c>
      <c r="J34" s="987">
        <v>6</v>
      </c>
      <c r="K34" s="960" t="s">
        <v>1614</v>
      </c>
    </row>
    <row r="35" spans="1:11" ht="22.5">
      <c r="A35" s="910">
        <v>30</v>
      </c>
      <c r="B35" s="984" t="s">
        <v>1507</v>
      </c>
      <c r="C35" s="981" t="s">
        <v>1528</v>
      </c>
      <c r="D35" s="982" t="s">
        <v>1557</v>
      </c>
      <c r="E35" s="983" t="s">
        <v>1589</v>
      </c>
      <c r="F35" s="979" t="s">
        <v>16</v>
      </c>
      <c r="G35" s="973" t="s">
        <v>1109</v>
      </c>
      <c r="H35" s="979" t="s">
        <v>16</v>
      </c>
      <c r="I35" s="974" t="s">
        <v>1109</v>
      </c>
      <c r="J35" s="987">
        <v>4</v>
      </c>
      <c r="K35" s="960" t="s">
        <v>1614</v>
      </c>
    </row>
    <row r="36" spans="1:11">
      <c r="A36" s="910">
        <v>31</v>
      </c>
      <c r="B36" s="984" t="s">
        <v>1508</v>
      </c>
      <c r="C36" s="981" t="s">
        <v>1529</v>
      </c>
      <c r="D36" s="982" t="s">
        <v>1558</v>
      </c>
      <c r="E36" s="983" t="s">
        <v>1590</v>
      </c>
      <c r="F36" s="979" t="s">
        <v>16</v>
      </c>
      <c r="G36" s="973" t="s">
        <v>1109</v>
      </c>
      <c r="H36" s="979" t="s">
        <v>16</v>
      </c>
      <c r="I36" s="974" t="s">
        <v>1109</v>
      </c>
      <c r="J36" s="987">
        <v>4</v>
      </c>
      <c r="K36" s="960" t="s">
        <v>1615</v>
      </c>
    </row>
    <row r="37" spans="1:11" ht="22.5">
      <c r="A37" s="910">
        <v>32</v>
      </c>
      <c r="B37" s="984" t="s">
        <v>1509</v>
      </c>
      <c r="C37" s="981" t="s">
        <v>1530</v>
      </c>
      <c r="D37" s="982"/>
      <c r="E37" s="983" t="s">
        <v>1591</v>
      </c>
      <c r="F37" s="979" t="s">
        <v>16</v>
      </c>
      <c r="G37" s="973" t="s">
        <v>1109</v>
      </c>
      <c r="H37" s="979" t="s">
        <v>16</v>
      </c>
      <c r="I37" s="974" t="s">
        <v>1109</v>
      </c>
      <c r="J37" s="987">
        <v>6</v>
      </c>
      <c r="K37" s="960"/>
    </row>
    <row r="38" spans="1:11" ht="27">
      <c r="A38" s="910">
        <v>33</v>
      </c>
      <c r="B38" s="984" t="s">
        <v>1510</v>
      </c>
      <c r="C38" s="981"/>
      <c r="D38" s="982" t="s">
        <v>1559</v>
      </c>
      <c r="E38" s="983" t="s">
        <v>1592</v>
      </c>
      <c r="F38" s="979" t="s">
        <v>16</v>
      </c>
      <c r="G38" s="973" t="s">
        <v>1108</v>
      </c>
      <c r="H38" s="979" t="s">
        <v>16</v>
      </c>
      <c r="I38" s="974" t="s">
        <v>1109</v>
      </c>
      <c r="J38" s="987">
        <v>4</v>
      </c>
      <c r="K38" s="960" t="s">
        <v>1616</v>
      </c>
    </row>
    <row r="39" spans="1:11" ht="33.75">
      <c r="A39" s="910">
        <v>34</v>
      </c>
      <c r="B39" s="984" t="s">
        <v>1511</v>
      </c>
      <c r="C39" s="981" t="s">
        <v>1531</v>
      </c>
      <c r="D39" s="982" t="s">
        <v>1560</v>
      </c>
      <c r="E39" s="983" t="s">
        <v>1593</v>
      </c>
      <c r="F39" s="979" t="s">
        <v>16</v>
      </c>
      <c r="G39" s="973" t="s">
        <v>1605</v>
      </c>
      <c r="H39" s="979" t="s">
        <v>16</v>
      </c>
      <c r="I39" s="974" t="s">
        <v>1109</v>
      </c>
      <c r="J39" s="987">
        <v>5</v>
      </c>
      <c r="K39" s="960" t="s">
        <v>1617</v>
      </c>
    </row>
    <row r="40" spans="1:11" ht="31.5" customHeight="1">
      <c r="A40" s="1587" t="s">
        <v>18</v>
      </c>
      <c r="B40" s="1588"/>
      <c r="C40" s="1588"/>
      <c r="D40" s="1588"/>
      <c r="E40" s="1588"/>
      <c r="F40" s="1588"/>
      <c r="G40" s="1588"/>
      <c r="H40" s="1588"/>
      <c r="I40" s="1589"/>
      <c r="J40" s="1344">
        <f>SUM(J6:J39)</f>
        <v>1273</v>
      </c>
      <c r="K40" s="975"/>
    </row>
  </sheetData>
  <mergeCells count="14">
    <mergeCell ref="A1:K1"/>
    <mergeCell ref="B2:K2"/>
    <mergeCell ref="A40:I40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conditionalFormatting sqref="C13">
    <cfRule type="duplicateValues" dxfId="50" priority="1" stopIfTrue="1"/>
  </conditionalFormatting>
  <conditionalFormatting sqref="C20:C39">
    <cfRule type="duplicateValues" dxfId="49" priority="37" stopIfTrue="1"/>
  </conditionalFormatting>
  <conditionalFormatting sqref="C6:C12 C14:C19">
    <cfRule type="duplicateValues" dxfId="48" priority="5" stopIfTrue="1"/>
  </conditionalFormatting>
  <dataValidations count="1">
    <dataValidation allowBlank="1" showInputMessage="1" showErrorMessage="1" promptTitle="Mesej" prompt="Sila Masukkan Nama" sqref="B6:B39"/>
  </dataValidations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13"/>
  <sheetViews>
    <sheetView workbookViewId="0">
      <selection activeCell="K11" sqref="K11"/>
    </sheetView>
  </sheetViews>
  <sheetFormatPr defaultColWidth="9.140625" defaultRowHeight="14.25"/>
  <cols>
    <col min="1" max="1" width="4" style="926" customWidth="1"/>
    <col min="2" max="2" width="28" style="926" customWidth="1"/>
    <col min="3" max="3" width="16.42578125" style="926" customWidth="1"/>
    <col min="4" max="4" width="14.28515625" style="927" customWidth="1"/>
    <col min="5" max="5" width="24.42578125" style="1346" customWidth="1"/>
    <col min="6" max="6" width="14.42578125" style="927" customWidth="1"/>
    <col min="7" max="7" width="11.85546875" style="927" customWidth="1"/>
    <col min="8" max="8" width="12.28515625" style="927" customWidth="1"/>
    <col min="9" max="9" width="14.42578125" style="927" customWidth="1"/>
    <col min="10" max="10" width="12" style="927" customWidth="1"/>
    <col min="11" max="11" width="24.5703125" style="927" customWidth="1"/>
    <col min="12" max="15" width="24.5703125" style="926" customWidth="1"/>
    <col min="16" max="16384" width="9.140625" style="926"/>
  </cols>
  <sheetData>
    <row r="1" spans="1:11">
      <c r="A1" s="1592" t="s">
        <v>110</v>
      </c>
      <c r="B1" s="1592"/>
      <c r="C1" s="1592"/>
      <c r="D1" s="1592"/>
      <c r="E1" s="1592"/>
      <c r="F1" s="1592"/>
      <c r="G1" s="1592"/>
      <c r="H1" s="1592"/>
      <c r="I1" s="1592"/>
      <c r="J1" s="1592"/>
      <c r="K1" s="1592"/>
    </row>
    <row r="2" spans="1:11">
      <c r="A2" s="929" t="s">
        <v>1637</v>
      </c>
      <c r="B2" s="929"/>
      <c r="C2" s="929"/>
      <c r="D2" s="929"/>
      <c r="E2" s="1592" t="s">
        <v>1</v>
      </c>
      <c r="F2" s="1592"/>
      <c r="G2" s="929"/>
      <c r="H2" s="929"/>
      <c r="I2" s="929"/>
      <c r="J2" s="929"/>
      <c r="K2" s="929"/>
    </row>
    <row r="3" spans="1:11">
      <c r="B3" s="1342" t="s">
        <v>39</v>
      </c>
    </row>
    <row r="4" spans="1:11" ht="13.5" customHeight="1">
      <c r="A4" s="1594" t="s">
        <v>101</v>
      </c>
      <c r="B4" s="1594" t="s">
        <v>60</v>
      </c>
      <c r="C4" s="1594" t="s">
        <v>102</v>
      </c>
      <c r="D4" s="1594" t="s">
        <v>103</v>
      </c>
      <c r="E4" s="1595" t="s">
        <v>111</v>
      </c>
      <c r="F4" s="1594" t="s">
        <v>2</v>
      </c>
      <c r="G4" s="1594" t="s">
        <v>105</v>
      </c>
      <c r="H4" s="1594" t="s">
        <v>106</v>
      </c>
      <c r="I4" s="1594" t="s">
        <v>107</v>
      </c>
      <c r="J4" s="1343" t="s">
        <v>112</v>
      </c>
      <c r="K4" s="1595" t="s">
        <v>109</v>
      </c>
    </row>
    <row r="5" spans="1:11">
      <c r="A5" s="1594"/>
      <c r="B5" s="1594"/>
      <c r="C5" s="1594"/>
      <c r="D5" s="1594"/>
      <c r="E5" s="1595"/>
      <c r="F5" s="1594"/>
      <c r="G5" s="1594"/>
      <c r="H5" s="1594"/>
      <c r="I5" s="1594"/>
      <c r="J5" s="1343" t="s">
        <v>113</v>
      </c>
      <c r="K5" s="1595"/>
    </row>
    <row r="6" spans="1:11" ht="28.5">
      <c r="A6" s="931">
        <v>1</v>
      </c>
      <c r="B6" s="1347" t="s">
        <v>1630</v>
      </c>
      <c r="C6" s="1345" t="s">
        <v>1632</v>
      </c>
      <c r="D6" s="1348" t="s">
        <v>1633</v>
      </c>
      <c r="E6" s="1349" t="s">
        <v>1635</v>
      </c>
      <c r="F6" s="967" t="s">
        <v>14</v>
      </c>
      <c r="G6" s="1350" t="s">
        <v>130</v>
      </c>
      <c r="H6" s="968" t="s">
        <v>14</v>
      </c>
      <c r="I6" s="1351" t="s">
        <v>130</v>
      </c>
      <c r="J6" s="1357">
        <v>50</v>
      </c>
      <c r="K6" s="1359" t="s">
        <v>1638</v>
      </c>
    </row>
    <row r="7" spans="1:11">
      <c r="A7" s="931">
        <v>2</v>
      </c>
      <c r="B7" s="969" t="s">
        <v>1631</v>
      </c>
      <c r="C7" s="969"/>
      <c r="D7" s="969" t="s">
        <v>1634</v>
      </c>
      <c r="E7" s="970" t="s">
        <v>1636</v>
      </c>
      <c r="F7" s="971" t="s">
        <v>14</v>
      </c>
      <c r="G7" s="1352" t="s">
        <v>481</v>
      </c>
      <c r="H7" s="971" t="s">
        <v>14</v>
      </c>
      <c r="I7" s="1353" t="s">
        <v>14</v>
      </c>
      <c r="J7" s="1357">
        <v>6</v>
      </c>
      <c r="K7" s="1359" t="s">
        <v>1639</v>
      </c>
    </row>
    <row r="8" spans="1:11" ht="28.5">
      <c r="A8" s="931">
        <v>3</v>
      </c>
      <c r="B8" s="969" t="s">
        <v>1495</v>
      </c>
      <c r="C8" s="969" t="s">
        <v>1520</v>
      </c>
      <c r="D8" s="969" t="s">
        <v>1545</v>
      </c>
      <c r="E8" s="970" t="s">
        <v>1577</v>
      </c>
      <c r="F8" s="972" t="s">
        <v>15</v>
      </c>
      <c r="G8" s="1354" t="s">
        <v>190</v>
      </c>
      <c r="H8" s="972" t="s">
        <v>15</v>
      </c>
      <c r="I8" s="1355" t="s">
        <v>309</v>
      </c>
      <c r="J8" s="1357">
        <v>2</v>
      </c>
      <c r="K8" s="1359" t="s">
        <v>1640</v>
      </c>
    </row>
    <row r="9" spans="1:11" ht="34.5" customHeight="1">
      <c r="A9" s="1593" t="s">
        <v>18</v>
      </c>
      <c r="B9" s="1593"/>
      <c r="C9" s="1593"/>
      <c r="D9" s="1593"/>
      <c r="E9" s="1593"/>
      <c r="F9" s="1593"/>
      <c r="G9" s="1593"/>
      <c r="H9" s="1593"/>
      <c r="I9" s="1593"/>
      <c r="J9" s="1358">
        <f>SUM(J6:J8)</f>
        <v>58</v>
      </c>
      <c r="K9" s="1356"/>
    </row>
    <row r="10" spans="1:11" ht="21" customHeight="1"/>
    <row r="11" spans="1:11" ht="21" customHeight="1"/>
    <row r="12" spans="1:11" ht="21" customHeight="1"/>
    <row r="13" spans="1:11" ht="21" customHeight="1"/>
  </sheetData>
  <mergeCells count="13">
    <mergeCell ref="A1:K1"/>
    <mergeCell ref="E2:F2"/>
    <mergeCell ref="A9:I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K4:K5"/>
  </mergeCells>
  <conditionalFormatting sqref="C6">
    <cfRule type="duplicateValues" dxfId="47" priority="5" stopIfTrue="1"/>
  </conditionalFormatting>
  <conditionalFormatting sqref="C7">
    <cfRule type="duplicateValues" dxfId="46" priority="7" stopIfTrue="1"/>
  </conditionalFormatting>
  <conditionalFormatting sqref="C8">
    <cfRule type="duplicateValues" dxfId="45" priority="38" stopIfTrue="1"/>
  </conditionalFormatting>
  <dataValidations count="2">
    <dataValidation type="whole" operator="greaterThan" allowBlank="1" showInputMessage="1" showErrorMessage="1" errorTitle="Ralat" error="Maklumat tidak sah. Sila masukkan maklumat yang betul." promptTitle="Mesej" prompt="Sila masukkan maklumat Bilangan Ternakan (ekor)" sqref="J6:J8">
      <formula1>0</formula1>
    </dataValidation>
    <dataValidation allowBlank="1" showInputMessage="1" showErrorMessage="1" promptTitle="Mesej" prompt="Sila Masukkan GPS (Pintu Masuk Premis)" sqref="K6:K8"/>
  </dataValidation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K8"/>
  <sheetViews>
    <sheetView workbookViewId="0">
      <selection activeCell="K10" sqref="K10"/>
    </sheetView>
  </sheetViews>
  <sheetFormatPr defaultColWidth="9.140625" defaultRowHeight="13.5"/>
  <cols>
    <col min="1" max="1" width="4" style="902" customWidth="1"/>
    <col min="2" max="2" width="24" style="902" customWidth="1"/>
    <col min="3" max="3" width="16.42578125" style="902" customWidth="1"/>
    <col min="4" max="4" width="14.28515625" style="904" customWidth="1"/>
    <col min="5" max="5" width="24.42578125" style="904" customWidth="1"/>
    <col min="6" max="6" width="14.42578125" style="904" customWidth="1"/>
    <col min="7" max="7" width="11.85546875" style="904" customWidth="1"/>
    <col min="8" max="8" width="12.28515625" style="904" customWidth="1"/>
    <col min="9" max="9" width="14.42578125" style="904" customWidth="1"/>
    <col min="10" max="10" width="9.140625" style="904"/>
    <col min="11" max="11" width="20.42578125" style="904" customWidth="1"/>
    <col min="12" max="16384" width="9.140625" style="902"/>
  </cols>
  <sheetData>
    <row r="1" spans="1:11">
      <c r="A1" s="1586" t="s">
        <v>114</v>
      </c>
      <c r="B1" s="1586"/>
      <c r="C1" s="1586"/>
      <c r="D1" s="1586"/>
      <c r="E1" s="1586"/>
      <c r="F1" s="1586"/>
      <c r="G1" s="1586"/>
      <c r="H1" s="1586"/>
      <c r="I1" s="1586"/>
      <c r="J1" s="1586"/>
      <c r="K1" s="1586"/>
    </row>
    <row r="2" spans="1:11">
      <c r="A2" s="907" t="s">
        <v>100</v>
      </c>
      <c r="B2" s="907"/>
      <c r="C2" s="907"/>
      <c r="D2" s="1586" t="s">
        <v>1</v>
      </c>
      <c r="E2" s="1586"/>
      <c r="F2" s="1586"/>
      <c r="G2" s="1586"/>
      <c r="H2" s="907"/>
      <c r="I2" s="907"/>
      <c r="J2" s="907"/>
      <c r="K2" s="907"/>
    </row>
    <row r="3" spans="1:11">
      <c r="B3" s="906" t="s">
        <v>39</v>
      </c>
    </row>
    <row r="4" spans="1:11" ht="13.5" customHeight="1">
      <c r="A4" s="1590" t="s">
        <v>101</v>
      </c>
      <c r="B4" s="1590" t="s">
        <v>60</v>
      </c>
      <c r="C4" s="1590" t="s">
        <v>102</v>
      </c>
      <c r="D4" s="1590" t="s">
        <v>103</v>
      </c>
      <c r="E4" s="1590" t="s">
        <v>104</v>
      </c>
      <c r="F4" s="1590" t="s">
        <v>2</v>
      </c>
      <c r="G4" s="1590" t="s">
        <v>105</v>
      </c>
      <c r="H4" s="1590" t="s">
        <v>106</v>
      </c>
      <c r="I4" s="1590" t="s">
        <v>107</v>
      </c>
      <c r="J4" s="1599" t="s">
        <v>115</v>
      </c>
      <c r="K4" s="1591" t="s">
        <v>109</v>
      </c>
    </row>
    <row r="5" spans="1:11">
      <c r="A5" s="1590"/>
      <c r="B5" s="1590"/>
      <c r="C5" s="1590"/>
      <c r="D5" s="1590"/>
      <c r="E5" s="1590"/>
      <c r="F5" s="1590"/>
      <c r="G5" s="1590"/>
      <c r="H5" s="1590"/>
      <c r="I5" s="1590"/>
      <c r="J5" s="1600"/>
      <c r="K5" s="1591"/>
    </row>
    <row r="6" spans="1:11">
      <c r="A6" s="910">
        <v>1</v>
      </c>
      <c r="B6" s="963" t="s">
        <v>1641</v>
      </c>
      <c r="C6" s="912" t="s">
        <v>1645</v>
      </c>
      <c r="D6" s="944" t="s">
        <v>1643</v>
      </c>
      <c r="E6" s="964" t="s">
        <v>1647</v>
      </c>
      <c r="F6" s="946" t="s">
        <v>15</v>
      </c>
      <c r="G6" s="947" t="s">
        <v>409</v>
      </c>
      <c r="H6" s="947" t="s">
        <v>15</v>
      </c>
      <c r="I6" s="947" t="s">
        <v>470</v>
      </c>
      <c r="J6" s="959">
        <v>10</v>
      </c>
      <c r="K6" s="960" t="s">
        <v>1649</v>
      </c>
    </row>
    <row r="7" spans="1:11">
      <c r="A7" s="910">
        <v>2</v>
      </c>
      <c r="B7" s="963" t="s">
        <v>1642</v>
      </c>
      <c r="C7" s="912" t="s">
        <v>1646</v>
      </c>
      <c r="D7" s="948" t="s">
        <v>1644</v>
      </c>
      <c r="E7" s="965" t="s">
        <v>1648</v>
      </c>
      <c r="F7" s="946" t="s">
        <v>15</v>
      </c>
      <c r="G7" s="947" t="s">
        <v>469</v>
      </c>
      <c r="H7" s="947" t="s">
        <v>15</v>
      </c>
      <c r="I7" s="947" t="s">
        <v>410</v>
      </c>
      <c r="J7" s="959"/>
      <c r="K7" s="966" t="s">
        <v>1650</v>
      </c>
    </row>
    <row r="8" spans="1:11" ht="14.25" customHeight="1">
      <c r="A8" s="1596" t="s">
        <v>18</v>
      </c>
      <c r="B8" s="1597"/>
      <c r="C8" s="1597"/>
      <c r="D8" s="1597"/>
      <c r="E8" s="1597"/>
      <c r="F8" s="1597"/>
      <c r="G8" s="1597"/>
      <c r="H8" s="1597"/>
      <c r="I8" s="1598"/>
      <c r="J8" s="950">
        <f>SUM(J6:J7)</f>
        <v>10</v>
      </c>
      <c r="K8" s="951"/>
    </row>
  </sheetData>
  <mergeCells count="14">
    <mergeCell ref="A1:K1"/>
    <mergeCell ref="D2:G2"/>
    <mergeCell ref="A8:I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conditionalFormatting sqref="C6">
    <cfRule type="duplicateValues" dxfId="44" priority="4" stopIfTrue="1"/>
  </conditionalFormatting>
  <conditionalFormatting sqref="C7">
    <cfRule type="duplicateValues" dxfId="43" priority="3" stopIfTrue="1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K16"/>
  <sheetViews>
    <sheetView workbookViewId="0">
      <selection activeCell="I10" sqref="I10"/>
    </sheetView>
  </sheetViews>
  <sheetFormatPr defaultColWidth="9.140625" defaultRowHeight="13.5"/>
  <cols>
    <col min="1" max="1" width="4" style="902" customWidth="1"/>
    <col min="2" max="2" width="24" style="905" customWidth="1"/>
    <col min="3" max="3" width="17.28515625" style="902" customWidth="1"/>
    <col min="4" max="4" width="17" style="904" customWidth="1"/>
    <col min="5" max="5" width="24.42578125" style="940" customWidth="1"/>
    <col min="6" max="6" width="14.42578125" style="904" customWidth="1"/>
    <col min="7" max="7" width="13.85546875" style="904" customWidth="1"/>
    <col min="8" max="8" width="13.140625" style="904" customWidth="1"/>
    <col min="9" max="9" width="14.42578125" style="904" customWidth="1"/>
    <col min="10" max="10" width="10.42578125" style="904" customWidth="1"/>
    <col min="11" max="11" width="22.5703125" style="904" customWidth="1"/>
    <col min="12" max="16384" width="9.140625" style="902"/>
  </cols>
  <sheetData>
    <row r="1" spans="1:11">
      <c r="A1" s="1586" t="s">
        <v>116</v>
      </c>
      <c r="B1" s="1586"/>
      <c r="C1" s="1586"/>
      <c r="D1" s="1586"/>
      <c r="E1" s="1586"/>
      <c r="F1" s="1586"/>
      <c r="G1" s="1586"/>
      <c r="H1" s="1586"/>
      <c r="I1" s="1586"/>
      <c r="J1" s="1586"/>
      <c r="K1" s="1586"/>
    </row>
    <row r="2" spans="1:11">
      <c r="A2" s="907" t="s">
        <v>100</v>
      </c>
      <c r="B2" s="952"/>
      <c r="C2" s="907"/>
      <c r="D2" s="1586" t="s">
        <v>1</v>
      </c>
      <c r="E2" s="1586"/>
      <c r="F2" s="1586"/>
      <c r="G2" s="1586"/>
      <c r="H2" s="907"/>
      <c r="I2" s="907"/>
      <c r="J2" s="907"/>
      <c r="K2" s="958"/>
    </row>
    <row r="3" spans="1:11">
      <c r="B3" s="953" t="s">
        <v>39</v>
      </c>
    </row>
    <row r="4" spans="1:11" ht="13.5" customHeight="1">
      <c r="A4" s="1590" t="s">
        <v>101</v>
      </c>
      <c r="B4" s="1601" t="s">
        <v>60</v>
      </c>
      <c r="C4" s="1590" t="s">
        <v>102</v>
      </c>
      <c r="D4" s="1590" t="s">
        <v>103</v>
      </c>
      <c r="E4" s="1591" t="s">
        <v>104</v>
      </c>
      <c r="F4" s="1590" t="s">
        <v>2</v>
      </c>
      <c r="G4" s="1590" t="s">
        <v>105</v>
      </c>
      <c r="H4" s="1590" t="s">
        <v>106</v>
      </c>
      <c r="I4" s="1590" t="s">
        <v>107</v>
      </c>
      <c r="J4" s="1599" t="s">
        <v>117</v>
      </c>
      <c r="K4" s="1591" t="s">
        <v>109</v>
      </c>
    </row>
    <row r="5" spans="1:11">
      <c r="A5" s="1590"/>
      <c r="B5" s="1601"/>
      <c r="C5" s="1590"/>
      <c r="D5" s="1590"/>
      <c r="E5" s="1591"/>
      <c r="F5" s="1590"/>
      <c r="G5" s="1590"/>
      <c r="H5" s="1590"/>
      <c r="I5" s="1590"/>
      <c r="J5" s="1600"/>
      <c r="K5" s="1591"/>
    </row>
    <row r="6" spans="1:11" ht="24">
      <c r="A6" s="910">
        <v>1</v>
      </c>
      <c r="B6" s="954" t="s">
        <v>1486</v>
      </c>
      <c r="C6" s="912" t="s">
        <v>1513</v>
      </c>
      <c r="D6" s="944" t="s">
        <v>1539</v>
      </c>
      <c r="E6" s="945" t="s">
        <v>1569</v>
      </c>
      <c r="F6" s="946" t="s">
        <v>13</v>
      </c>
      <c r="G6" s="947" t="s">
        <v>1600</v>
      </c>
      <c r="H6" s="947" t="s">
        <v>13</v>
      </c>
      <c r="I6" s="947" t="s">
        <v>773</v>
      </c>
      <c r="J6" s="959">
        <v>0</v>
      </c>
      <c r="K6" s="960" t="s">
        <v>1667</v>
      </c>
    </row>
    <row r="7" spans="1:11" ht="30.75" customHeight="1">
      <c r="A7" s="910">
        <v>2</v>
      </c>
      <c r="B7" s="954" t="s">
        <v>1651</v>
      </c>
      <c r="C7" s="912" t="s">
        <v>1656</v>
      </c>
      <c r="D7" s="944" t="s">
        <v>1659</v>
      </c>
      <c r="E7" s="945" t="s">
        <v>1661</v>
      </c>
      <c r="F7" s="946" t="s">
        <v>13</v>
      </c>
      <c r="G7" s="947" t="s">
        <v>1595</v>
      </c>
      <c r="H7" s="947" t="s">
        <v>13</v>
      </c>
      <c r="I7" s="947" t="s">
        <v>778</v>
      </c>
      <c r="J7" s="959">
        <v>55</v>
      </c>
      <c r="K7" s="960" t="s">
        <v>1668</v>
      </c>
    </row>
    <row r="8" spans="1:11" ht="24">
      <c r="A8" s="910">
        <v>3</v>
      </c>
      <c r="B8" s="954" t="s">
        <v>1492</v>
      </c>
      <c r="C8" s="912" t="s">
        <v>1518</v>
      </c>
      <c r="D8" s="948">
        <v>1151456883</v>
      </c>
      <c r="E8" s="949" t="s">
        <v>1575</v>
      </c>
      <c r="F8" s="946" t="s">
        <v>17</v>
      </c>
      <c r="G8" s="947" t="s">
        <v>17</v>
      </c>
      <c r="H8" s="947" t="s">
        <v>512</v>
      </c>
      <c r="I8" s="947" t="s">
        <v>513</v>
      </c>
      <c r="J8" s="959">
        <v>30</v>
      </c>
      <c r="K8" s="946"/>
    </row>
    <row r="9" spans="1:11" ht="24">
      <c r="A9" s="910">
        <v>4</v>
      </c>
      <c r="B9" s="954" t="s">
        <v>1652</v>
      </c>
      <c r="C9" s="912" t="s">
        <v>1657</v>
      </c>
      <c r="D9" s="948"/>
      <c r="E9" s="949" t="s">
        <v>1662</v>
      </c>
      <c r="F9" s="946" t="s">
        <v>17</v>
      </c>
      <c r="G9" s="947" t="s">
        <v>511</v>
      </c>
      <c r="H9" s="947" t="s">
        <v>512</v>
      </c>
      <c r="I9" s="947" t="s">
        <v>547</v>
      </c>
      <c r="J9" s="959">
        <v>0</v>
      </c>
      <c r="K9" s="960"/>
    </row>
    <row r="10" spans="1:11" ht="46.5">
      <c r="A10" s="910">
        <v>5</v>
      </c>
      <c r="B10" s="954" t="s">
        <v>1491</v>
      </c>
      <c r="C10" s="912" t="s">
        <v>1517</v>
      </c>
      <c r="D10" s="948" t="s">
        <v>1542</v>
      </c>
      <c r="E10" s="949" t="s">
        <v>1574</v>
      </c>
      <c r="F10" s="946" t="s">
        <v>17</v>
      </c>
      <c r="G10" s="947" t="s">
        <v>1602</v>
      </c>
      <c r="H10" s="947" t="s">
        <v>512</v>
      </c>
      <c r="I10" s="947" t="s">
        <v>1602</v>
      </c>
      <c r="J10" s="959">
        <v>11</v>
      </c>
      <c r="K10" s="960"/>
    </row>
    <row r="11" spans="1:11">
      <c r="A11" s="910">
        <v>6</v>
      </c>
      <c r="B11" s="954" t="s">
        <v>1653</v>
      </c>
      <c r="C11" s="912"/>
      <c r="D11" s="955">
        <v>102009950</v>
      </c>
      <c r="E11" s="949" t="s">
        <v>1663</v>
      </c>
      <c r="F11" s="956" t="s">
        <v>11</v>
      </c>
      <c r="G11" s="947" t="s">
        <v>798</v>
      </c>
      <c r="H11" s="957" t="s">
        <v>799</v>
      </c>
      <c r="I11" s="947" t="s">
        <v>798</v>
      </c>
      <c r="J11" s="961">
        <v>60</v>
      </c>
      <c r="K11" s="962" t="s">
        <v>1669</v>
      </c>
    </row>
    <row r="12" spans="1:11" ht="24">
      <c r="A12" s="910">
        <v>7</v>
      </c>
      <c r="B12" s="954" t="s">
        <v>1499</v>
      </c>
      <c r="C12" s="912"/>
      <c r="D12" s="955" t="s">
        <v>1549</v>
      </c>
      <c r="E12" s="949" t="s">
        <v>1581</v>
      </c>
      <c r="F12" s="956" t="s">
        <v>11</v>
      </c>
      <c r="G12" s="947" t="s">
        <v>832</v>
      </c>
      <c r="H12" s="957" t="s">
        <v>11</v>
      </c>
      <c r="I12" s="947" t="s">
        <v>832</v>
      </c>
      <c r="J12" s="961">
        <v>50</v>
      </c>
      <c r="K12" s="962" t="s">
        <v>1608</v>
      </c>
    </row>
    <row r="13" spans="1:11" ht="35.25">
      <c r="A13" s="910">
        <v>8</v>
      </c>
      <c r="B13" s="954" t="s">
        <v>1654</v>
      </c>
      <c r="C13" s="912" t="s">
        <v>1658</v>
      </c>
      <c r="D13" s="955">
        <v>102660603</v>
      </c>
      <c r="E13" s="949" t="s">
        <v>1664</v>
      </c>
      <c r="F13" s="956" t="s">
        <v>11</v>
      </c>
      <c r="G13" s="947" t="s">
        <v>832</v>
      </c>
      <c r="H13" s="957" t="s">
        <v>11</v>
      </c>
      <c r="I13" s="947" t="s">
        <v>1666</v>
      </c>
      <c r="J13" s="961">
        <v>1</v>
      </c>
      <c r="K13" s="962" t="s">
        <v>1670</v>
      </c>
    </row>
    <row r="14" spans="1:11" ht="24">
      <c r="A14" s="910">
        <v>9</v>
      </c>
      <c r="B14" s="954" t="s">
        <v>1498</v>
      </c>
      <c r="C14" s="912" t="s">
        <v>1521</v>
      </c>
      <c r="D14" s="955" t="s">
        <v>1548</v>
      </c>
      <c r="E14" s="949" t="s">
        <v>1580</v>
      </c>
      <c r="F14" s="956" t="s">
        <v>11</v>
      </c>
      <c r="G14" s="947" t="s">
        <v>799</v>
      </c>
      <c r="H14" s="957" t="s">
        <v>799</v>
      </c>
      <c r="I14" s="947" t="s">
        <v>987</v>
      </c>
      <c r="J14" s="961">
        <v>80</v>
      </c>
      <c r="K14" s="962" t="s">
        <v>1607</v>
      </c>
    </row>
    <row r="15" spans="1:11" ht="22.5">
      <c r="A15" s="910">
        <v>10</v>
      </c>
      <c r="B15" s="954" t="s">
        <v>1655</v>
      </c>
      <c r="C15" s="912"/>
      <c r="D15" s="955" t="s">
        <v>1660</v>
      </c>
      <c r="E15" s="949" t="s">
        <v>1665</v>
      </c>
      <c r="F15" s="956" t="s">
        <v>11</v>
      </c>
      <c r="G15" s="947" t="s">
        <v>799</v>
      </c>
      <c r="H15" s="957" t="s">
        <v>799</v>
      </c>
      <c r="I15" s="947" t="s">
        <v>987</v>
      </c>
      <c r="J15" s="961">
        <v>40</v>
      </c>
      <c r="K15" s="962" t="s">
        <v>1671</v>
      </c>
    </row>
    <row r="16" spans="1:11" ht="26.25" customHeight="1">
      <c r="A16" s="1596" t="s">
        <v>18</v>
      </c>
      <c r="B16" s="1597"/>
      <c r="C16" s="1597"/>
      <c r="D16" s="1597"/>
      <c r="E16" s="1597"/>
      <c r="F16" s="1597"/>
      <c r="G16" s="1597"/>
      <c r="H16" s="1597"/>
      <c r="I16" s="1598"/>
      <c r="J16" s="950">
        <f>SUM(J6:J15)</f>
        <v>327</v>
      </c>
      <c r="K16" s="951"/>
    </row>
  </sheetData>
  <mergeCells count="14">
    <mergeCell ref="A1:K1"/>
    <mergeCell ref="D2:G2"/>
    <mergeCell ref="A16:I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conditionalFormatting sqref="C8">
    <cfRule type="duplicateValues" dxfId="42" priority="9" stopIfTrue="1"/>
  </conditionalFormatting>
  <conditionalFormatting sqref="C9">
    <cfRule type="duplicateValues" dxfId="41" priority="8" stopIfTrue="1"/>
  </conditionalFormatting>
  <conditionalFormatting sqref="C6:C7">
    <cfRule type="duplicateValues" dxfId="40" priority="10" stopIfTrue="1"/>
  </conditionalFormatting>
  <conditionalFormatting sqref="C10:C15">
    <cfRule type="duplicateValues" dxfId="39" priority="39" stopIfTrue="1"/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11"/>
  <sheetViews>
    <sheetView workbookViewId="0">
      <selection activeCell="B7" sqref="B7"/>
    </sheetView>
  </sheetViews>
  <sheetFormatPr defaultColWidth="9.140625" defaultRowHeight="13.5"/>
  <cols>
    <col min="1" max="1" width="4" style="902" customWidth="1"/>
    <col min="2" max="2" width="24" style="939" customWidth="1"/>
    <col min="3" max="3" width="16.42578125" style="902" customWidth="1"/>
    <col min="4" max="4" width="14.28515625" style="904" customWidth="1"/>
    <col min="5" max="5" width="24.42578125" style="940" customWidth="1"/>
    <col min="6" max="6" width="14.42578125" style="904" customWidth="1"/>
    <col min="7" max="7" width="11.85546875" style="904" customWidth="1"/>
    <col min="8" max="8" width="12.28515625" style="904" customWidth="1"/>
    <col min="9" max="9" width="14.42578125" style="904" customWidth="1"/>
    <col min="10" max="10" width="9.140625" style="904"/>
    <col min="11" max="11" width="23" style="904" customWidth="1"/>
    <col min="12" max="16384" width="9.140625" style="902"/>
  </cols>
  <sheetData>
    <row r="1" spans="1:11">
      <c r="A1" s="1586" t="s">
        <v>118</v>
      </c>
      <c r="B1" s="1586"/>
      <c r="C1" s="1586"/>
      <c r="D1" s="1586"/>
      <c r="E1" s="1586"/>
      <c r="F1" s="1586"/>
      <c r="G1" s="1586"/>
      <c r="H1" s="1586"/>
      <c r="I1" s="1586"/>
      <c r="J1" s="1586"/>
      <c r="K1" s="1586"/>
    </row>
    <row r="2" spans="1:11">
      <c r="A2" s="907" t="s">
        <v>100</v>
      </c>
      <c r="B2" s="941"/>
      <c r="C2" s="907"/>
      <c r="D2" s="1586" t="s">
        <v>1</v>
      </c>
      <c r="E2" s="1586"/>
      <c r="F2" s="1586"/>
      <c r="G2" s="1586"/>
      <c r="H2" s="907"/>
      <c r="I2" s="907"/>
      <c r="J2" s="907"/>
      <c r="K2" s="907"/>
    </row>
    <row r="3" spans="1:11" ht="14.25" thickBot="1">
      <c r="B3" s="942" t="s">
        <v>39</v>
      </c>
    </row>
    <row r="4" spans="1:11" ht="13.5" customHeight="1">
      <c r="A4" s="1605" t="s">
        <v>101</v>
      </c>
      <c r="B4" s="1607" t="s">
        <v>60</v>
      </c>
      <c r="C4" s="1609" t="s">
        <v>102</v>
      </c>
      <c r="D4" s="1609" t="s">
        <v>103</v>
      </c>
      <c r="E4" s="1607" t="s">
        <v>104</v>
      </c>
      <c r="F4" s="1609" t="s">
        <v>2</v>
      </c>
      <c r="G4" s="1609" t="s">
        <v>105</v>
      </c>
      <c r="H4" s="1609" t="s">
        <v>106</v>
      </c>
      <c r="I4" s="1609" t="s">
        <v>107</v>
      </c>
      <c r="J4" s="1611" t="s">
        <v>119</v>
      </c>
      <c r="K4" s="1613" t="s">
        <v>109</v>
      </c>
    </row>
    <row r="5" spans="1:11" ht="14.25" thickBot="1">
      <c r="A5" s="1606"/>
      <c r="B5" s="1608"/>
      <c r="C5" s="1610"/>
      <c r="D5" s="1610"/>
      <c r="E5" s="1608"/>
      <c r="F5" s="1610"/>
      <c r="G5" s="1610"/>
      <c r="H5" s="1610"/>
      <c r="I5" s="1610"/>
      <c r="J5" s="1612"/>
      <c r="K5" s="1614"/>
    </row>
    <row r="6" spans="1:11" ht="24">
      <c r="A6" s="1368">
        <v>1</v>
      </c>
      <c r="B6" s="1362" t="s">
        <v>1492</v>
      </c>
      <c r="C6" s="1363" t="s">
        <v>1518</v>
      </c>
      <c r="D6" s="1364" t="s">
        <v>1676</v>
      </c>
      <c r="E6" s="1365" t="s">
        <v>1575</v>
      </c>
      <c r="F6" s="1366" t="s">
        <v>17</v>
      </c>
      <c r="G6" s="1367" t="s">
        <v>17</v>
      </c>
      <c r="H6" s="1367" t="s">
        <v>512</v>
      </c>
      <c r="I6" s="1367" t="s">
        <v>513</v>
      </c>
      <c r="J6" s="1361">
        <v>1</v>
      </c>
      <c r="K6" s="1369"/>
    </row>
    <row r="7" spans="1:11" ht="46.5">
      <c r="A7" s="1370">
        <v>2</v>
      </c>
      <c r="B7" s="943" t="s">
        <v>1491</v>
      </c>
      <c r="C7" s="912" t="s">
        <v>1517</v>
      </c>
      <c r="D7" s="948" t="s">
        <v>1542</v>
      </c>
      <c r="E7" s="949" t="s">
        <v>1574</v>
      </c>
      <c r="F7" s="946" t="s">
        <v>17</v>
      </c>
      <c r="G7" s="947" t="s">
        <v>1602</v>
      </c>
      <c r="H7" s="947" t="s">
        <v>512</v>
      </c>
      <c r="I7" s="947" t="s">
        <v>1602</v>
      </c>
      <c r="J7" s="1360">
        <v>3</v>
      </c>
      <c r="K7" s="1371"/>
    </row>
    <row r="8" spans="1:11" ht="24">
      <c r="A8" s="1370">
        <v>3</v>
      </c>
      <c r="B8" s="943" t="s">
        <v>1672</v>
      </c>
      <c r="C8" s="912" t="s">
        <v>1675</v>
      </c>
      <c r="D8" s="948" t="s">
        <v>1677</v>
      </c>
      <c r="E8" s="949" t="s">
        <v>1680</v>
      </c>
      <c r="F8" s="946" t="s">
        <v>17</v>
      </c>
      <c r="G8" s="947" t="s">
        <v>512</v>
      </c>
      <c r="H8" s="947" t="s">
        <v>512</v>
      </c>
      <c r="I8" s="947" t="s">
        <v>1683</v>
      </c>
      <c r="J8" s="1360">
        <v>12</v>
      </c>
      <c r="K8" s="1371"/>
    </row>
    <row r="9" spans="1:11" ht="15.75">
      <c r="A9" s="1370">
        <v>4</v>
      </c>
      <c r="B9" s="943" t="s">
        <v>1673</v>
      </c>
      <c r="C9" s="912"/>
      <c r="D9" s="948" t="s">
        <v>1678</v>
      </c>
      <c r="E9" s="949" t="s">
        <v>1681</v>
      </c>
      <c r="F9" s="946" t="s">
        <v>1603</v>
      </c>
      <c r="G9" s="947" t="s">
        <v>481</v>
      </c>
      <c r="H9" s="947" t="s">
        <v>1603</v>
      </c>
      <c r="I9" s="947" t="s">
        <v>507</v>
      </c>
      <c r="J9" s="1360">
        <v>3</v>
      </c>
      <c r="K9" s="1371" t="s">
        <v>1685</v>
      </c>
    </row>
    <row r="10" spans="1:11" ht="24.75" thickBot="1">
      <c r="A10" s="1372">
        <v>5</v>
      </c>
      <c r="B10" s="1373" t="s">
        <v>1674</v>
      </c>
      <c r="C10" s="1374">
        <v>531219105601</v>
      </c>
      <c r="D10" s="1375" t="s">
        <v>1679</v>
      </c>
      <c r="E10" s="1376" t="s">
        <v>1682</v>
      </c>
      <c r="F10" s="1377" t="s">
        <v>11</v>
      </c>
      <c r="G10" s="1378" t="s">
        <v>1684</v>
      </c>
      <c r="H10" s="1378" t="s">
        <v>11</v>
      </c>
      <c r="I10" s="1378" t="s">
        <v>1666</v>
      </c>
      <c r="J10" s="1379">
        <v>6</v>
      </c>
      <c r="K10" s="1380" t="s">
        <v>1686</v>
      </c>
    </row>
    <row r="11" spans="1:11" s="938" customFormat="1" ht="31.5" customHeight="1">
      <c r="A11" s="1602" t="s">
        <v>18</v>
      </c>
      <c r="B11" s="1603"/>
      <c r="C11" s="1603"/>
      <c r="D11" s="1603"/>
      <c r="E11" s="1603"/>
      <c r="F11" s="1603"/>
      <c r="G11" s="1603"/>
      <c r="H11" s="1603"/>
      <c r="I11" s="1604"/>
      <c r="J11" s="950">
        <f>SUM(J6:J10)</f>
        <v>25</v>
      </c>
      <c r="K11" s="951"/>
    </row>
  </sheetData>
  <mergeCells count="14">
    <mergeCell ref="A1:K1"/>
    <mergeCell ref="D2:G2"/>
    <mergeCell ref="A11:I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conditionalFormatting sqref="C6">
    <cfRule type="duplicateValues" dxfId="38" priority="10" stopIfTrue="1"/>
  </conditionalFormatting>
  <conditionalFormatting sqref="C10">
    <cfRule type="duplicateValues" dxfId="37" priority="8" stopIfTrue="1"/>
  </conditionalFormatting>
  <conditionalFormatting sqref="C7:C9">
    <cfRule type="duplicateValues" dxfId="36" priority="9" stopIfTrue="1"/>
  </conditionalFormatting>
  <dataValidations xWindow="1008" yWindow="385" count="2">
    <dataValidation type="whole" operator="greaterThan" allowBlank="1" showInputMessage="1" showErrorMessage="1" errorTitle="Ralat" error="Maklumat tidak sah. Sila masukkan maklumat yang betul." promptTitle="Mesej" prompt="Sila masukkan maklumat Bilangan Ternakan (ekor)" sqref="J6:J10">
      <formula1>0</formula1>
    </dataValidation>
    <dataValidation allowBlank="1" showInputMessage="1" showErrorMessage="1" promptTitle="Mesej" prompt="Sila Masukkan GPS (Pintu Masuk Premis)" sqref="K6:K10"/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K7"/>
  <sheetViews>
    <sheetView workbookViewId="0">
      <selection activeCell="E10" sqref="E10"/>
    </sheetView>
  </sheetViews>
  <sheetFormatPr defaultColWidth="9.140625" defaultRowHeight="13.5"/>
  <cols>
    <col min="1" max="1" width="4" style="902" customWidth="1"/>
    <col min="2" max="2" width="24" style="902" customWidth="1"/>
    <col min="3" max="3" width="16.42578125" style="902" customWidth="1"/>
    <col min="4" max="4" width="14.28515625" style="904" customWidth="1"/>
    <col min="5" max="5" width="24.42578125" style="904" customWidth="1"/>
    <col min="6" max="6" width="14.42578125" style="904" customWidth="1"/>
    <col min="7" max="7" width="11.85546875" style="904" customWidth="1"/>
    <col min="8" max="8" width="12.28515625" style="904" customWidth="1"/>
    <col min="9" max="9" width="14.42578125" style="904" customWidth="1"/>
    <col min="10" max="10" width="9.140625" style="904"/>
    <col min="11" max="11" width="26.5703125" style="904" customWidth="1"/>
    <col min="12" max="16384" width="9.140625" style="902"/>
  </cols>
  <sheetData>
    <row r="1" spans="1:11">
      <c r="A1" s="1586" t="s">
        <v>120</v>
      </c>
      <c r="B1" s="1586"/>
      <c r="C1" s="1586"/>
      <c r="D1" s="1586"/>
      <c r="E1" s="1586"/>
      <c r="F1" s="1586"/>
      <c r="G1" s="1586"/>
      <c r="H1" s="1586"/>
      <c r="I1" s="1586"/>
      <c r="J1" s="1586"/>
      <c r="K1" s="1586"/>
    </row>
    <row r="2" spans="1:11">
      <c r="A2" s="907" t="s">
        <v>100</v>
      </c>
      <c r="B2" s="907"/>
      <c r="C2" s="907"/>
      <c r="D2" s="1586" t="s">
        <v>1</v>
      </c>
      <c r="E2" s="1586"/>
      <c r="F2" s="1586"/>
      <c r="G2" s="1586"/>
      <c r="H2" s="907"/>
      <c r="I2" s="907"/>
      <c r="J2" s="907"/>
      <c r="K2" s="907"/>
    </row>
    <row r="3" spans="1:11">
      <c r="B3" s="906" t="s">
        <v>39</v>
      </c>
    </row>
    <row r="4" spans="1:11" ht="13.5" customHeight="1">
      <c r="A4" s="1590" t="s">
        <v>101</v>
      </c>
      <c r="B4" s="1590" t="s">
        <v>60</v>
      </c>
      <c r="C4" s="1590" t="s">
        <v>102</v>
      </c>
      <c r="D4" s="1590" t="s">
        <v>103</v>
      </c>
      <c r="E4" s="1590" t="s">
        <v>104</v>
      </c>
      <c r="F4" s="1590" t="s">
        <v>2</v>
      </c>
      <c r="G4" s="1590" t="s">
        <v>105</v>
      </c>
      <c r="H4" s="1590" t="s">
        <v>106</v>
      </c>
      <c r="I4" s="1590" t="s">
        <v>107</v>
      </c>
      <c r="J4" s="1599" t="s">
        <v>121</v>
      </c>
      <c r="K4" s="1591" t="s">
        <v>109</v>
      </c>
    </row>
    <row r="5" spans="1:11">
      <c r="A5" s="1590"/>
      <c r="B5" s="1590"/>
      <c r="C5" s="1590"/>
      <c r="D5" s="1590"/>
      <c r="E5" s="1590"/>
      <c r="F5" s="1590"/>
      <c r="G5" s="1590"/>
      <c r="H5" s="1590"/>
      <c r="I5" s="1590"/>
      <c r="J5" s="1600"/>
      <c r="K5" s="1591"/>
    </row>
    <row r="6" spans="1:11">
      <c r="A6" s="910"/>
      <c r="B6" s="910"/>
      <c r="C6" s="910"/>
      <c r="D6" s="910"/>
      <c r="E6" s="910"/>
      <c r="F6" s="910"/>
      <c r="G6" s="910"/>
      <c r="H6" s="910"/>
      <c r="I6" s="910"/>
      <c r="J6" s="937"/>
      <c r="K6" s="919"/>
    </row>
    <row r="7" spans="1:11" ht="33" customHeight="1">
      <c r="A7" s="1596" t="s">
        <v>18</v>
      </c>
      <c r="B7" s="1597"/>
      <c r="C7" s="1597"/>
      <c r="D7" s="1597"/>
      <c r="E7" s="1597"/>
      <c r="F7" s="1597"/>
      <c r="G7" s="1597"/>
      <c r="H7" s="1597"/>
      <c r="I7" s="1598"/>
      <c r="J7" s="932">
        <f>SUM(J6)</f>
        <v>0</v>
      </c>
      <c r="K7" s="933"/>
    </row>
  </sheetData>
  <mergeCells count="14">
    <mergeCell ref="A1:K1"/>
    <mergeCell ref="D2:G2"/>
    <mergeCell ref="A7:I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K7"/>
  <sheetViews>
    <sheetView workbookViewId="0">
      <selection activeCell="K14" sqref="K14"/>
    </sheetView>
  </sheetViews>
  <sheetFormatPr defaultColWidth="9.140625" defaultRowHeight="14.25"/>
  <cols>
    <col min="1" max="1" width="4" style="926" customWidth="1"/>
    <col min="2" max="2" width="24" style="926" customWidth="1"/>
    <col min="3" max="3" width="16.42578125" style="926" customWidth="1"/>
    <col min="4" max="4" width="14.28515625" style="927" customWidth="1"/>
    <col min="5" max="5" width="24.42578125" style="927" customWidth="1"/>
    <col min="6" max="6" width="14.42578125" style="927" customWidth="1"/>
    <col min="7" max="7" width="11.85546875" style="927" customWidth="1"/>
    <col min="8" max="8" width="12.28515625" style="927" customWidth="1"/>
    <col min="9" max="9" width="14.42578125" style="927" customWidth="1"/>
    <col min="10" max="10" width="9.140625" style="927"/>
    <col min="11" max="11" width="26.5703125" style="927" customWidth="1"/>
    <col min="12" max="16384" width="9.140625" style="926"/>
  </cols>
  <sheetData>
    <row r="1" spans="1:11">
      <c r="A1" s="1592" t="s">
        <v>122</v>
      </c>
      <c r="B1" s="1592"/>
      <c r="C1" s="1592"/>
      <c r="D1" s="1592"/>
      <c r="E1" s="1592"/>
      <c r="F1" s="1592"/>
      <c r="G1" s="1592"/>
      <c r="H1" s="1592"/>
      <c r="I1" s="1592"/>
      <c r="J1" s="1592"/>
      <c r="K1" s="1592"/>
    </row>
    <row r="2" spans="1:11">
      <c r="A2" s="929" t="s">
        <v>123</v>
      </c>
      <c r="B2" s="929"/>
      <c r="C2" s="929"/>
      <c r="D2" s="1592" t="s">
        <v>1</v>
      </c>
      <c r="E2" s="1592"/>
      <c r="F2" s="1592"/>
      <c r="G2" s="1592"/>
      <c r="H2" s="929"/>
      <c r="I2" s="929"/>
      <c r="J2" s="929"/>
      <c r="K2" s="929"/>
    </row>
    <row r="3" spans="1:11">
      <c r="B3" s="928" t="s">
        <v>39</v>
      </c>
    </row>
    <row r="4" spans="1:11" ht="13.5" customHeight="1">
      <c r="A4" s="1594" t="s">
        <v>101</v>
      </c>
      <c r="B4" s="1594" t="s">
        <v>60</v>
      </c>
      <c r="C4" s="1594" t="s">
        <v>102</v>
      </c>
      <c r="D4" s="1594" t="s">
        <v>103</v>
      </c>
      <c r="E4" s="1594" t="s">
        <v>124</v>
      </c>
      <c r="F4" s="1594" t="s">
        <v>2</v>
      </c>
      <c r="G4" s="1594" t="s">
        <v>105</v>
      </c>
      <c r="H4" s="1594" t="s">
        <v>106</v>
      </c>
      <c r="I4" s="1594" t="s">
        <v>107</v>
      </c>
      <c r="J4" s="1618" t="s">
        <v>125</v>
      </c>
      <c r="K4" s="1595" t="s">
        <v>109</v>
      </c>
    </row>
    <row r="5" spans="1:11">
      <c r="A5" s="1594"/>
      <c r="B5" s="1594"/>
      <c r="C5" s="1594"/>
      <c r="D5" s="1594"/>
      <c r="E5" s="1594"/>
      <c r="F5" s="1594"/>
      <c r="G5" s="1594"/>
      <c r="H5" s="1594"/>
      <c r="I5" s="1594"/>
      <c r="J5" s="1619"/>
      <c r="K5" s="1595"/>
    </row>
    <row r="6" spans="1:11" ht="15.75">
      <c r="A6" s="930">
        <v>1</v>
      </c>
      <c r="B6" s="934" t="s">
        <v>126</v>
      </c>
      <c r="C6" s="931" t="s">
        <v>127</v>
      </c>
      <c r="D6" s="931" t="s">
        <v>128</v>
      </c>
      <c r="E6" s="931" t="s">
        <v>129</v>
      </c>
      <c r="F6" s="931" t="s">
        <v>14</v>
      </c>
      <c r="G6" s="931" t="s">
        <v>130</v>
      </c>
      <c r="H6" s="931" t="s">
        <v>14</v>
      </c>
      <c r="I6" s="931" t="s">
        <v>130</v>
      </c>
      <c r="J6" s="935">
        <v>1</v>
      </c>
      <c r="K6" s="936"/>
    </row>
    <row r="7" spans="1:11" ht="33" customHeight="1">
      <c r="A7" s="1615" t="s">
        <v>18</v>
      </c>
      <c r="B7" s="1616"/>
      <c r="C7" s="1616"/>
      <c r="D7" s="1616"/>
      <c r="E7" s="1616"/>
      <c r="F7" s="1616"/>
      <c r="G7" s="1616"/>
      <c r="H7" s="1616"/>
      <c r="I7" s="1617"/>
      <c r="J7" s="932">
        <f>SUM(J6)</f>
        <v>1</v>
      </c>
      <c r="K7" s="933"/>
    </row>
  </sheetData>
  <mergeCells count="14">
    <mergeCell ref="A1:K1"/>
    <mergeCell ref="D2:G2"/>
    <mergeCell ref="A7:I7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dataValidations count="1">
    <dataValidation allowBlank="1" showInputMessage="1" showErrorMessage="1" promptTitle="Mesej" prompt="Sila Masukkan Nama" sqref="B6"/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theme="0"/>
  </sheetPr>
  <dimension ref="A1:L363"/>
  <sheetViews>
    <sheetView topLeftCell="A345" workbookViewId="0">
      <selection activeCell="B349" sqref="B349"/>
    </sheetView>
  </sheetViews>
  <sheetFormatPr defaultColWidth="9.140625" defaultRowHeight="13.5"/>
  <cols>
    <col min="1" max="1" width="4" style="902" customWidth="1"/>
    <col min="2" max="2" width="26.5703125" style="903" customWidth="1"/>
    <col min="3" max="3" width="16.42578125" style="902" customWidth="1"/>
    <col min="4" max="4" width="14.28515625" style="904" customWidth="1"/>
    <col min="5" max="5" width="26.5703125" style="905" customWidth="1"/>
    <col min="6" max="6" width="14.42578125" style="904" customWidth="1"/>
    <col min="7" max="7" width="13.28515625" style="904" customWidth="1"/>
    <col min="8" max="8" width="12.28515625" style="904" customWidth="1"/>
    <col min="9" max="9" width="14.42578125" style="904" customWidth="1"/>
    <col min="10" max="10" width="11" style="904" customWidth="1"/>
    <col min="11" max="11" width="11.85546875" style="904" customWidth="1"/>
    <col min="12" max="16384" width="9.140625" style="902"/>
  </cols>
  <sheetData>
    <row r="1" spans="1:12">
      <c r="A1" s="1586" t="s">
        <v>131</v>
      </c>
      <c r="B1" s="1586"/>
      <c r="C1" s="1586"/>
      <c r="D1" s="1586"/>
      <c r="E1" s="1586"/>
      <c r="F1" s="1586"/>
      <c r="G1" s="1586"/>
      <c r="H1" s="1586"/>
      <c r="I1" s="1586"/>
      <c r="J1" s="1586"/>
      <c r="K1" s="1586"/>
    </row>
    <row r="2" spans="1:12">
      <c r="A2" s="907" t="s">
        <v>100</v>
      </c>
      <c r="B2" s="908"/>
      <c r="C2" s="907"/>
      <c r="D2" s="1586" t="s">
        <v>1</v>
      </c>
      <c r="E2" s="1586"/>
      <c r="F2" s="1586"/>
      <c r="G2" s="1586"/>
      <c r="H2" s="907"/>
      <c r="I2" s="907"/>
      <c r="J2" s="907"/>
      <c r="K2" s="907"/>
    </row>
    <row r="3" spans="1:12">
      <c r="B3" s="909" t="s">
        <v>39</v>
      </c>
    </row>
    <row r="4" spans="1:12" ht="13.5" customHeight="1">
      <c r="A4" s="1590" t="s">
        <v>101</v>
      </c>
      <c r="B4" s="1620" t="s">
        <v>60</v>
      </c>
      <c r="C4" s="1590" t="s">
        <v>102</v>
      </c>
      <c r="D4" s="1590" t="s">
        <v>103</v>
      </c>
      <c r="E4" s="1601" t="s">
        <v>124</v>
      </c>
      <c r="F4" s="1590" t="s">
        <v>2</v>
      </c>
      <c r="G4" s="1590" t="s">
        <v>105</v>
      </c>
      <c r="H4" s="1590" t="s">
        <v>106</v>
      </c>
      <c r="I4" s="1590" t="s">
        <v>107</v>
      </c>
      <c r="J4" s="1621" t="s">
        <v>132</v>
      </c>
      <c r="K4" s="1591" t="s">
        <v>109</v>
      </c>
      <c r="L4" s="1591"/>
    </row>
    <row r="5" spans="1:12">
      <c r="A5" s="1590"/>
      <c r="B5" s="1620"/>
      <c r="C5" s="1590"/>
      <c r="D5" s="1590"/>
      <c r="E5" s="1601"/>
      <c r="F5" s="1590"/>
      <c r="G5" s="1590"/>
      <c r="H5" s="1590"/>
      <c r="I5" s="1590"/>
      <c r="J5" s="1622"/>
      <c r="K5" s="1591"/>
      <c r="L5" s="1591"/>
    </row>
    <row r="6" spans="1:12" ht="30.75">
      <c r="A6" s="910">
        <v>1</v>
      </c>
      <c r="B6" s="911" t="s">
        <v>133</v>
      </c>
      <c r="C6" s="912" t="s">
        <v>134</v>
      </c>
      <c r="D6" s="913" t="s">
        <v>135</v>
      </c>
      <c r="E6" s="914" t="s">
        <v>136</v>
      </c>
      <c r="F6" s="915" t="s">
        <v>12</v>
      </c>
      <c r="G6" s="916" t="s">
        <v>137</v>
      </c>
      <c r="H6" s="916" t="s">
        <v>12</v>
      </c>
      <c r="I6" s="916" t="s">
        <v>137</v>
      </c>
      <c r="J6" s="920"/>
      <c r="K6" s="921">
        <v>2.9492929999999999</v>
      </c>
      <c r="L6" s="921">
        <v>2.259665</v>
      </c>
    </row>
    <row r="7" spans="1:12" ht="27">
      <c r="A7" s="910">
        <v>2</v>
      </c>
      <c r="B7" s="911" t="s">
        <v>138</v>
      </c>
      <c r="C7" s="912" t="s">
        <v>139</v>
      </c>
      <c r="D7" s="917" t="s">
        <v>140</v>
      </c>
      <c r="E7" s="918" t="s">
        <v>141</v>
      </c>
      <c r="F7" s="915" t="s">
        <v>12</v>
      </c>
      <c r="G7" s="916" t="s">
        <v>137</v>
      </c>
      <c r="H7" s="916" t="s">
        <v>12</v>
      </c>
      <c r="I7" s="916" t="s">
        <v>137</v>
      </c>
      <c r="J7" s="920"/>
      <c r="K7" s="921">
        <v>3.0986549999999999</v>
      </c>
      <c r="L7" s="921">
        <v>2.2166049999999999</v>
      </c>
    </row>
    <row r="8" spans="1:12" ht="27">
      <c r="A8" s="910">
        <v>3</v>
      </c>
      <c r="B8" s="911" t="s">
        <v>142</v>
      </c>
      <c r="C8" s="912" t="s">
        <v>143</v>
      </c>
      <c r="D8" s="917" t="s">
        <v>144</v>
      </c>
      <c r="E8" s="918" t="s">
        <v>145</v>
      </c>
      <c r="F8" s="915" t="s">
        <v>12</v>
      </c>
      <c r="G8" s="916" t="s">
        <v>137</v>
      </c>
      <c r="H8" s="916" t="s">
        <v>12</v>
      </c>
      <c r="I8" s="916" t="s">
        <v>137</v>
      </c>
      <c r="J8" s="920"/>
      <c r="K8" s="921">
        <v>3.096997</v>
      </c>
      <c r="L8" s="921">
        <v>2.2187800000000002</v>
      </c>
    </row>
    <row r="9" spans="1:12" ht="27">
      <c r="A9" s="910">
        <v>4</v>
      </c>
      <c r="B9" s="911" t="s">
        <v>146</v>
      </c>
      <c r="C9" s="912" t="s">
        <v>147</v>
      </c>
      <c r="D9" s="917" t="s">
        <v>148</v>
      </c>
      <c r="E9" s="918" t="s">
        <v>149</v>
      </c>
      <c r="F9" s="915" t="s">
        <v>12</v>
      </c>
      <c r="G9" s="916" t="s">
        <v>137</v>
      </c>
      <c r="H9" s="916" t="s">
        <v>12</v>
      </c>
      <c r="I9" s="916" t="s">
        <v>137</v>
      </c>
      <c r="J9" s="920"/>
      <c r="K9" s="921">
        <v>2.9440919999999999</v>
      </c>
      <c r="L9" s="921">
        <v>102.257237</v>
      </c>
    </row>
    <row r="10" spans="1:12" ht="15.75">
      <c r="A10" s="910">
        <v>5</v>
      </c>
      <c r="B10" s="911" t="s">
        <v>150</v>
      </c>
      <c r="C10" s="912" t="s">
        <v>151</v>
      </c>
      <c r="D10" s="917" t="s">
        <v>152</v>
      </c>
      <c r="E10" s="918" t="s">
        <v>153</v>
      </c>
      <c r="F10" s="915" t="s">
        <v>12</v>
      </c>
      <c r="G10" s="916" t="s">
        <v>154</v>
      </c>
      <c r="H10" s="916" t="s">
        <v>12</v>
      </c>
      <c r="I10" s="916" t="s">
        <v>155</v>
      </c>
      <c r="J10" s="920"/>
      <c r="K10" s="921">
        <v>2.9739080000000002</v>
      </c>
      <c r="L10" s="921">
        <v>102.060102</v>
      </c>
    </row>
    <row r="11" spans="1:12" ht="15.75">
      <c r="A11" s="910">
        <v>6</v>
      </c>
      <c r="B11" s="911" t="s">
        <v>156</v>
      </c>
      <c r="C11" s="912" t="s">
        <v>157</v>
      </c>
      <c r="D11" s="917" t="s">
        <v>158</v>
      </c>
      <c r="E11" s="918" t="s">
        <v>159</v>
      </c>
      <c r="F11" s="915" t="s">
        <v>12</v>
      </c>
      <c r="G11" s="916" t="s">
        <v>160</v>
      </c>
      <c r="H11" s="916" t="s">
        <v>12</v>
      </c>
      <c r="I11" s="916" t="s">
        <v>155</v>
      </c>
      <c r="J11" s="920"/>
      <c r="K11" s="921">
        <v>2.943111</v>
      </c>
      <c r="L11" s="921">
        <v>102.039483</v>
      </c>
    </row>
    <row r="12" spans="1:12" ht="27">
      <c r="A12" s="910">
        <v>7</v>
      </c>
      <c r="B12" s="911" t="s">
        <v>161</v>
      </c>
      <c r="C12" s="912" t="s">
        <v>162</v>
      </c>
      <c r="D12" s="917" t="s">
        <v>163</v>
      </c>
      <c r="E12" s="918" t="s">
        <v>164</v>
      </c>
      <c r="F12" s="915" t="s">
        <v>12</v>
      </c>
      <c r="G12" s="916" t="s">
        <v>154</v>
      </c>
      <c r="H12" s="916" t="s">
        <v>12</v>
      </c>
      <c r="I12" s="916" t="s">
        <v>155</v>
      </c>
      <c r="J12" s="920"/>
      <c r="K12" s="921">
        <v>3.1266430000000001</v>
      </c>
      <c r="L12" s="921">
        <v>102.220225</v>
      </c>
    </row>
    <row r="13" spans="1:12" ht="15.75">
      <c r="A13" s="910">
        <v>8</v>
      </c>
      <c r="B13" s="911" t="s">
        <v>165</v>
      </c>
      <c r="C13" s="912" t="s">
        <v>166</v>
      </c>
      <c r="D13" s="917" t="s">
        <v>158</v>
      </c>
      <c r="E13" s="918" t="s">
        <v>167</v>
      </c>
      <c r="F13" s="915" t="s">
        <v>12</v>
      </c>
      <c r="G13" s="916" t="s">
        <v>154</v>
      </c>
      <c r="H13" s="916" t="s">
        <v>12</v>
      </c>
      <c r="I13" s="916" t="s">
        <v>155</v>
      </c>
      <c r="J13" s="920"/>
      <c r="K13" s="921">
        <v>2.988111</v>
      </c>
      <c r="L13" s="921">
        <v>102.060056</v>
      </c>
    </row>
    <row r="14" spans="1:12" ht="27">
      <c r="A14" s="910">
        <v>9</v>
      </c>
      <c r="B14" s="911" t="s">
        <v>168</v>
      </c>
      <c r="C14" s="912" t="s">
        <v>169</v>
      </c>
      <c r="D14" s="917" t="s">
        <v>170</v>
      </c>
      <c r="E14" s="918" t="s">
        <v>171</v>
      </c>
      <c r="F14" s="915" t="s">
        <v>12</v>
      </c>
      <c r="G14" s="916" t="s">
        <v>154</v>
      </c>
      <c r="H14" s="916" t="s">
        <v>12</v>
      </c>
      <c r="I14" s="916" t="s">
        <v>155</v>
      </c>
      <c r="J14" s="920"/>
      <c r="K14" s="921">
        <v>2.9753560000000001</v>
      </c>
      <c r="L14" s="921">
        <v>102.05958099999999</v>
      </c>
    </row>
    <row r="15" spans="1:12" ht="27">
      <c r="A15" s="910">
        <v>10</v>
      </c>
      <c r="B15" s="911" t="s">
        <v>172</v>
      </c>
      <c r="C15" s="912" t="s">
        <v>173</v>
      </c>
      <c r="D15" s="917" t="s">
        <v>174</v>
      </c>
      <c r="E15" s="918" t="s">
        <v>175</v>
      </c>
      <c r="F15" s="915" t="s">
        <v>12</v>
      </c>
      <c r="G15" s="916" t="s">
        <v>154</v>
      </c>
      <c r="H15" s="916" t="s">
        <v>12</v>
      </c>
      <c r="I15" s="916" t="s">
        <v>155</v>
      </c>
      <c r="J15" s="920"/>
      <c r="K15" s="921">
        <v>2.98807</v>
      </c>
      <c r="L15" s="921">
        <v>102.08313</v>
      </c>
    </row>
    <row r="16" spans="1:12" ht="15.75">
      <c r="A16" s="910">
        <v>11</v>
      </c>
      <c r="B16" s="911" t="s">
        <v>176</v>
      </c>
      <c r="C16" s="912" t="s">
        <v>177</v>
      </c>
      <c r="D16" s="917" t="s">
        <v>178</v>
      </c>
      <c r="E16" s="918" t="s">
        <v>179</v>
      </c>
      <c r="F16" s="915" t="s">
        <v>12</v>
      </c>
      <c r="G16" s="916" t="s">
        <v>154</v>
      </c>
      <c r="H16" s="916" t="s">
        <v>12</v>
      </c>
      <c r="I16" s="916" t="s">
        <v>155</v>
      </c>
      <c r="J16" s="920"/>
      <c r="K16" s="921">
        <v>2.9994800000000001</v>
      </c>
      <c r="L16" s="921">
        <v>102.032143</v>
      </c>
    </row>
    <row r="17" spans="1:12" ht="15.75">
      <c r="A17" s="910">
        <v>12</v>
      </c>
      <c r="B17" s="911" t="s">
        <v>180</v>
      </c>
      <c r="C17" s="912" t="s">
        <v>181</v>
      </c>
      <c r="D17" s="917" t="s">
        <v>178</v>
      </c>
      <c r="E17" s="918" t="s">
        <v>182</v>
      </c>
      <c r="F17" s="915" t="s">
        <v>12</v>
      </c>
      <c r="G17" s="916" t="s">
        <v>160</v>
      </c>
      <c r="H17" s="916" t="s">
        <v>12</v>
      </c>
      <c r="I17" s="916" t="s">
        <v>155</v>
      </c>
      <c r="J17" s="920"/>
      <c r="K17" s="921">
        <v>2.9827849999999998</v>
      </c>
      <c r="L17" s="921">
        <v>102.04978</v>
      </c>
    </row>
    <row r="18" spans="1:12" ht="15.75">
      <c r="A18" s="910">
        <v>13</v>
      </c>
      <c r="B18" s="911" t="s">
        <v>156</v>
      </c>
      <c r="C18" s="912" t="s">
        <v>183</v>
      </c>
      <c r="D18" s="917" t="s">
        <v>158</v>
      </c>
      <c r="E18" s="918" t="s">
        <v>184</v>
      </c>
      <c r="F18" s="915" t="s">
        <v>12</v>
      </c>
      <c r="G18" s="916" t="s">
        <v>154</v>
      </c>
      <c r="H18" s="916" t="s">
        <v>12</v>
      </c>
      <c r="I18" s="916" t="s">
        <v>155</v>
      </c>
      <c r="J18" s="920"/>
      <c r="K18" s="921">
        <v>3.0162209999999998</v>
      </c>
      <c r="L18" s="921">
        <v>102.675691</v>
      </c>
    </row>
    <row r="19" spans="1:12" ht="27">
      <c r="A19" s="910">
        <v>14</v>
      </c>
      <c r="B19" s="911" t="s">
        <v>185</v>
      </c>
      <c r="C19" s="912" t="s">
        <v>186</v>
      </c>
      <c r="D19" s="917" t="s">
        <v>187</v>
      </c>
      <c r="E19" s="918" t="s">
        <v>188</v>
      </c>
      <c r="F19" s="915" t="s">
        <v>15</v>
      </c>
      <c r="G19" s="916" t="s">
        <v>189</v>
      </c>
      <c r="H19" s="916" t="s">
        <v>15</v>
      </c>
      <c r="I19" s="916" t="s">
        <v>190</v>
      </c>
      <c r="J19" s="920"/>
      <c r="K19" s="921">
        <v>2.84545</v>
      </c>
      <c r="L19" s="921">
        <v>102.408783</v>
      </c>
    </row>
    <row r="20" spans="1:12" ht="15.75">
      <c r="A20" s="910">
        <v>15</v>
      </c>
      <c r="B20" s="911" t="s">
        <v>185</v>
      </c>
      <c r="C20" s="912" t="s">
        <v>186</v>
      </c>
      <c r="D20" s="917" t="s">
        <v>187</v>
      </c>
      <c r="E20" s="918" t="s">
        <v>191</v>
      </c>
      <c r="F20" s="915" t="s">
        <v>15</v>
      </c>
      <c r="G20" s="916" t="s">
        <v>189</v>
      </c>
      <c r="H20" s="916" t="s">
        <v>15</v>
      </c>
      <c r="I20" s="916" t="s">
        <v>192</v>
      </c>
      <c r="J20" s="920"/>
      <c r="K20" s="921">
        <v>2.7046000000000001</v>
      </c>
      <c r="L20" s="921">
        <v>102.502217</v>
      </c>
    </row>
    <row r="21" spans="1:12" ht="27">
      <c r="A21" s="910">
        <v>16</v>
      </c>
      <c r="B21" s="911" t="s">
        <v>185</v>
      </c>
      <c r="C21" s="912" t="s">
        <v>186</v>
      </c>
      <c r="D21" s="917" t="s">
        <v>187</v>
      </c>
      <c r="E21" s="918" t="s">
        <v>193</v>
      </c>
      <c r="F21" s="915" t="s">
        <v>15</v>
      </c>
      <c r="G21" s="916" t="s">
        <v>189</v>
      </c>
      <c r="H21" s="916" t="s">
        <v>15</v>
      </c>
      <c r="I21" s="916" t="s">
        <v>194</v>
      </c>
      <c r="J21" s="920"/>
      <c r="K21" s="921">
        <v>2.8550499999999999</v>
      </c>
      <c r="L21" s="921">
        <v>102.32558299999999</v>
      </c>
    </row>
    <row r="22" spans="1:12" ht="15.75">
      <c r="A22" s="910">
        <v>17</v>
      </c>
      <c r="B22" s="911" t="s">
        <v>195</v>
      </c>
      <c r="C22" s="912" t="s">
        <v>196</v>
      </c>
      <c r="D22" s="917" t="s">
        <v>197</v>
      </c>
      <c r="E22" s="918" t="s">
        <v>198</v>
      </c>
      <c r="F22" s="915" t="s">
        <v>15</v>
      </c>
      <c r="G22" s="916" t="s">
        <v>189</v>
      </c>
      <c r="H22" s="916" t="s">
        <v>15</v>
      </c>
      <c r="I22" s="916" t="s">
        <v>194</v>
      </c>
      <c r="J22" s="920"/>
      <c r="K22" s="921">
        <v>2.7975992000000001</v>
      </c>
      <c r="L22" s="921">
        <v>102.4055492</v>
      </c>
    </row>
    <row r="23" spans="1:12" ht="27">
      <c r="A23" s="910">
        <v>18</v>
      </c>
      <c r="B23" s="911" t="s">
        <v>195</v>
      </c>
      <c r="C23" s="912" t="s">
        <v>196</v>
      </c>
      <c r="D23" s="917" t="s">
        <v>197</v>
      </c>
      <c r="E23" s="918" t="s">
        <v>199</v>
      </c>
      <c r="F23" s="915" t="s">
        <v>15</v>
      </c>
      <c r="G23" s="916" t="s">
        <v>189</v>
      </c>
      <c r="H23" s="916" t="s">
        <v>15</v>
      </c>
      <c r="I23" s="916" t="s">
        <v>194</v>
      </c>
      <c r="J23" s="920"/>
      <c r="K23" s="921">
        <v>2.8062374000000001</v>
      </c>
      <c r="L23" s="921">
        <v>102.4097754</v>
      </c>
    </row>
    <row r="24" spans="1:12" ht="15.75">
      <c r="A24" s="910">
        <v>19</v>
      </c>
      <c r="B24" s="911" t="s">
        <v>200</v>
      </c>
      <c r="C24" s="912" t="s">
        <v>201</v>
      </c>
      <c r="D24" s="917"/>
      <c r="E24" s="918" t="s">
        <v>202</v>
      </c>
      <c r="F24" s="915" t="s">
        <v>15</v>
      </c>
      <c r="G24" s="916" t="s">
        <v>189</v>
      </c>
      <c r="H24" s="916" t="s">
        <v>15</v>
      </c>
      <c r="I24" s="916" t="s">
        <v>194</v>
      </c>
      <c r="J24" s="920"/>
      <c r="K24" s="921">
        <v>2.8108133999999998</v>
      </c>
      <c r="L24" s="921">
        <v>102.4010803</v>
      </c>
    </row>
    <row r="25" spans="1:12" ht="15.75">
      <c r="A25" s="910">
        <v>20</v>
      </c>
      <c r="B25" s="911" t="s">
        <v>195</v>
      </c>
      <c r="C25" s="912" t="s">
        <v>196</v>
      </c>
      <c r="D25" s="917" t="s">
        <v>197</v>
      </c>
      <c r="E25" s="918" t="s">
        <v>203</v>
      </c>
      <c r="F25" s="915" t="s">
        <v>15</v>
      </c>
      <c r="G25" s="916" t="s">
        <v>189</v>
      </c>
      <c r="H25" s="916" t="s">
        <v>15</v>
      </c>
      <c r="I25" s="916" t="s">
        <v>194</v>
      </c>
      <c r="J25" s="920"/>
      <c r="K25" s="921">
        <v>2.8053561</v>
      </c>
      <c r="L25" s="921">
        <v>102.3862522</v>
      </c>
    </row>
    <row r="26" spans="1:12" ht="27">
      <c r="A26" s="910">
        <v>21</v>
      </c>
      <c r="B26" s="911" t="s">
        <v>200</v>
      </c>
      <c r="C26" s="912" t="s">
        <v>201</v>
      </c>
      <c r="D26" s="917" t="s">
        <v>204</v>
      </c>
      <c r="E26" s="918" t="s">
        <v>205</v>
      </c>
      <c r="F26" s="915" t="s">
        <v>15</v>
      </c>
      <c r="G26" s="916" t="s">
        <v>189</v>
      </c>
      <c r="H26" s="916" t="s">
        <v>15</v>
      </c>
      <c r="I26" s="916" t="s">
        <v>194</v>
      </c>
      <c r="J26" s="920"/>
      <c r="K26" s="921">
        <v>2.8110249999999999</v>
      </c>
      <c r="L26" s="921">
        <v>2.3998900000000001</v>
      </c>
    </row>
    <row r="27" spans="1:12" ht="27">
      <c r="A27" s="910">
        <v>22</v>
      </c>
      <c r="B27" s="911" t="s">
        <v>206</v>
      </c>
      <c r="C27" s="912" t="s">
        <v>207</v>
      </c>
      <c r="D27" s="917" t="s">
        <v>208</v>
      </c>
      <c r="E27" s="918" t="s">
        <v>209</v>
      </c>
      <c r="F27" s="915" t="s">
        <v>15</v>
      </c>
      <c r="G27" s="916" t="s">
        <v>189</v>
      </c>
      <c r="H27" s="916" t="s">
        <v>15</v>
      </c>
      <c r="I27" s="916" t="s">
        <v>194</v>
      </c>
      <c r="J27" s="920"/>
      <c r="K27" s="921">
        <v>2.891413</v>
      </c>
      <c r="L27" s="921">
        <v>2.407915</v>
      </c>
    </row>
    <row r="28" spans="1:12" ht="15.75">
      <c r="A28" s="910">
        <v>23</v>
      </c>
      <c r="B28" s="911" t="s">
        <v>210</v>
      </c>
      <c r="C28" s="912" t="s">
        <v>211</v>
      </c>
      <c r="D28" s="917" t="s">
        <v>212</v>
      </c>
      <c r="E28" s="918" t="s">
        <v>213</v>
      </c>
      <c r="F28" s="915" t="s">
        <v>15</v>
      </c>
      <c r="G28" s="916" t="s">
        <v>189</v>
      </c>
      <c r="H28" s="916" t="s">
        <v>15</v>
      </c>
      <c r="I28" s="916" t="s">
        <v>194</v>
      </c>
      <c r="J28" s="920"/>
      <c r="K28" s="921">
        <v>2.8083990000000001</v>
      </c>
      <c r="L28" s="921">
        <v>2.3898250000000001</v>
      </c>
    </row>
    <row r="29" spans="1:12" ht="15.75">
      <c r="A29" s="910">
        <v>24</v>
      </c>
      <c r="B29" s="911" t="s">
        <v>210</v>
      </c>
      <c r="C29" s="912" t="s">
        <v>211</v>
      </c>
      <c r="D29" s="917" t="s">
        <v>212</v>
      </c>
      <c r="E29" s="918" t="s">
        <v>214</v>
      </c>
      <c r="F29" s="915" t="s">
        <v>15</v>
      </c>
      <c r="G29" s="916" t="s">
        <v>189</v>
      </c>
      <c r="H29" s="916" t="s">
        <v>15</v>
      </c>
      <c r="I29" s="916" t="s">
        <v>194</v>
      </c>
      <c r="J29" s="920"/>
      <c r="K29" s="921">
        <v>2.8081469999999999</v>
      </c>
      <c r="L29" s="921">
        <v>2.389205</v>
      </c>
    </row>
    <row r="30" spans="1:12" ht="15.75">
      <c r="A30" s="910">
        <v>25</v>
      </c>
      <c r="B30" s="911" t="s">
        <v>210</v>
      </c>
      <c r="C30" s="912" t="s">
        <v>211</v>
      </c>
      <c r="D30" s="917" t="s">
        <v>212</v>
      </c>
      <c r="E30" s="918" t="s">
        <v>215</v>
      </c>
      <c r="F30" s="915" t="s">
        <v>15</v>
      </c>
      <c r="G30" s="916" t="s">
        <v>189</v>
      </c>
      <c r="H30" s="916" t="s">
        <v>15</v>
      </c>
      <c r="I30" s="916" t="s">
        <v>194</v>
      </c>
      <c r="J30" s="920"/>
      <c r="K30" s="921">
        <v>2.8048950000000001</v>
      </c>
      <c r="L30" s="921">
        <v>2.4106429999999999</v>
      </c>
    </row>
    <row r="31" spans="1:12" ht="15.75">
      <c r="A31" s="910">
        <v>26</v>
      </c>
      <c r="B31" s="911" t="s">
        <v>216</v>
      </c>
      <c r="C31" s="912" t="s">
        <v>217</v>
      </c>
      <c r="D31" s="917" t="s">
        <v>218</v>
      </c>
      <c r="E31" s="918" t="s">
        <v>219</v>
      </c>
      <c r="F31" s="915" t="s">
        <v>15</v>
      </c>
      <c r="G31" s="916" t="s">
        <v>189</v>
      </c>
      <c r="H31" s="916" t="s">
        <v>15</v>
      </c>
      <c r="I31" s="916" t="s">
        <v>194</v>
      </c>
      <c r="J31" s="920"/>
      <c r="K31" s="921">
        <v>2.8078859999999999</v>
      </c>
      <c r="L31" s="921">
        <v>2.4999980000000002</v>
      </c>
    </row>
    <row r="32" spans="1:12" ht="15.75">
      <c r="A32" s="910">
        <v>27</v>
      </c>
      <c r="B32" s="911" t="s">
        <v>216</v>
      </c>
      <c r="C32" s="912" t="s">
        <v>217</v>
      </c>
      <c r="D32" s="917" t="s">
        <v>218</v>
      </c>
      <c r="E32" s="918" t="s">
        <v>220</v>
      </c>
      <c r="F32" s="915" t="s">
        <v>15</v>
      </c>
      <c r="G32" s="916" t="s">
        <v>189</v>
      </c>
      <c r="H32" s="916" t="s">
        <v>15</v>
      </c>
      <c r="I32" s="916" t="s">
        <v>194</v>
      </c>
      <c r="J32" s="920"/>
      <c r="K32" s="921">
        <v>2.8071969999999999</v>
      </c>
      <c r="L32" s="921">
        <v>2.3897699999999999</v>
      </c>
    </row>
    <row r="33" spans="1:12" ht="15.75">
      <c r="A33" s="910">
        <v>28</v>
      </c>
      <c r="B33" s="911" t="s">
        <v>221</v>
      </c>
      <c r="C33" s="912" t="s">
        <v>222</v>
      </c>
      <c r="D33" s="917" t="s">
        <v>223</v>
      </c>
      <c r="E33" s="918" t="s">
        <v>224</v>
      </c>
      <c r="F33" s="915" t="s">
        <v>15</v>
      </c>
      <c r="G33" s="916" t="s">
        <v>189</v>
      </c>
      <c r="H33" s="916" t="s">
        <v>15</v>
      </c>
      <c r="I33" s="916" t="s">
        <v>190</v>
      </c>
      <c r="J33" s="920"/>
      <c r="K33" s="921">
        <v>2.9146899999999998</v>
      </c>
      <c r="L33" s="921">
        <v>2.2753570000000001</v>
      </c>
    </row>
    <row r="34" spans="1:12" ht="15.75">
      <c r="A34" s="910">
        <v>29</v>
      </c>
      <c r="B34" s="911" t="s">
        <v>225</v>
      </c>
      <c r="C34" s="912" t="s">
        <v>226</v>
      </c>
      <c r="D34" s="917" t="s">
        <v>227</v>
      </c>
      <c r="E34" s="918" t="s">
        <v>228</v>
      </c>
      <c r="F34" s="915" t="s">
        <v>15</v>
      </c>
      <c r="G34" s="916" t="s">
        <v>189</v>
      </c>
      <c r="H34" s="916" t="s">
        <v>15</v>
      </c>
      <c r="I34" s="916" t="s">
        <v>190</v>
      </c>
      <c r="J34" s="920"/>
      <c r="K34" s="921">
        <v>2.8159960000000002</v>
      </c>
      <c r="L34" s="921">
        <v>2.4038400000000002</v>
      </c>
    </row>
    <row r="35" spans="1:12" ht="15.75">
      <c r="A35" s="910">
        <v>30</v>
      </c>
      <c r="B35" s="911" t="s">
        <v>229</v>
      </c>
      <c r="C35" s="912" t="s">
        <v>230</v>
      </c>
      <c r="D35" s="917" t="s">
        <v>231</v>
      </c>
      <c r="E35" s="918" t="s">
        <v>232</v>
      </c>
      <c r="F35" s="915" t="s">
        <v>15</v>
      </c>
      <c r="G35" s="916" t="s">
        <v>189</v>
      </c>
      <c r="H35" s="916" t="s">
        <v>15</v>
      </c>
      <c r="I35" s="916" t="s">
        <v>190</v>
      </c>
      <c r="J35" s="920"/>
      <c r="K35" s="921">
        <v>2.8079700000000001</v>
      </c>
      <c r="L35" s="921">
        <v>2.393402</v>
      </c>
    </row>
    <row r="36" spans="1:12" ht="27">
      <c r="A36" s="910">
        <v>31</v>
      </c>
      <c r="B36" s="911" t="s">
        <v>233</v>
      </c>
      <c r="C36" s="912" t="s">
        <v>234</v>
      </c>
      <c r="D36" s="917" t="s">
        <v>235</v>
      </c>
      <c r="E36" s="918" t="s">
        <v>236</v>
      </c>
      <c r="F36" s="915" t="s">
        <v>15</v>
      </c>
      <c r="G36" s="916" t="s">
        <v>189</v>
      </c>
      <c r="H36" s="916" t="s">
        <v>15</v>
      </c>
      <c r="I36" s="916" t="s">
        <v>190</v>
      </c>
      <c r="J36" s="920"/>
      <c r="K36" s="921">
        <v>2.8097370000000002</v>
      </c>
      <c r="L36" s="921">
        <v>2.400928</v>
      </c>
    </row>
    <row r="37" spans="1:12" ht="15.75">
      <c r="A37" s="910">
        <v>32</v>
      </c>
      <c r="B37" s="911" t="s">
        <v>237</v>
      </c>
      <c r="C37" s="912" t="s">
        <v>238</v>
      </c>
      <c r="D37" s="917" t="s">
        <v>239</v>
      </c>
      <c r="E37" s="918" t="s">
        <v>240</v>
      </c>
      <c r="F37" s="915" t="s">
        <v>15</v>
      </c>
      <c r="G37" s="916" t="s">
        <v>189</v>
      </c>
      <c r="H37" s="916" t="s">
        <v>15</v>
      </c>
      <c r="I37" s="916" t="s">
        <v>190</v>
      </c>
      <c r="J37" s="920"/>
      <c r="K37" s="921">
        <v>2.8051910000000002</v>
      </c>
      <c r="L37" s="921">
        <v>2.385608</v>
      </c>
    </row>
    <row r="38" spans="1:12" ht="15.75">
      <c r="A38" s="910">
        <v>33</v>
      </c>
      <c r="B38" s="911" t="s">
        <v>237</v>
      </c>
      <c r="C38" s="912" t="s">
        <v>238</v>
      </c>
      <c r="D38" s="917" t="s">
        <v>241</v>
      </c>
      <c r="E38" s="918" t="s">
        <v>242</v>
      </c>
      <c r="F38" s="915" t="s">
        <v>15</v>
      </c>
      <c r="G38" s="916" t="s">
        <v>189</v>
      </c>
      <c r="H38" s="916" t="s">
        <v>15</v>
      </c>
      <c r="I38" s="916" t="s">
        <v>190</v>
      </c>
      <c r="J38" s="920"/>
      <c r="K38" s="921">
        <v>2.8666619999999998</v>
      </c>
      <c r="L38" s="921">
        <v>2.5235080000000001</v>
      </c>
    </row>
    <row r="39" spans="1:12" ht="15.75">
      <c r="A39" s="910">
        <v>34</v>
      </c>
      <c r="B39" s="911" t="s">
        <v>243</v>
      </c>
      <c r="C39" s="912" t="s">
        <v>244</v>
      </c>
      <c r="D39" s="917" t="s">
        <v>245</v>
      </c>
      <c r="E39" s="918" t="s">
        <v>246</v>
      </c>
      <c r="F39" s="915" t="s">
        <v>15</v>
      </c>
      <c r="G39" s="916" t="s">
        <v>189</v>
      </c>
      <c r="H39" s="916" t="s">
        <v>15</v>
      </c>
      <c r="I39" s="916" t="s">
        <v>190</v>
      </c>
      <c r="J39" s="920"/>
      <c r="K39" s="921">
        <v>2.9081649999999999</v>
      </c>
      <c r="L39" s="921">
        <v>2.4056570000000002</v>
      </c>
    </row>
    <row r="40" spans="1:12" ht="27">
      <c r="A40" s="910">
        <v>35</v>
      </c>
      <c r="B40" s="911" t="s">
        <v>247</v>
      </c>
      <c r="C40" s="912" t="s">
        <v>248</v>
      </c>
      <c r="D40" s="917" t="s">
        <v>249</v>
      </c>
      <c r="E40" s="918" t="s">
        <v>250</v>
      </c>
      <c r="F40" s="915" t="s">
        <v>15</v>
      </c>
      <c r="G40" s="916" t="s">
        <v>189</v>
      </c>
      <c r="H40" s="916" t="s">
        <v>15</v>
      </c>
      <c r="I40" s="916" t="s">
        <v>190</v>
      </c>
      <c r="J40" s="920"/>
      <c r="K40" s="921">
        <v>2.7724890000000002</v>
      </c>
      <c r="L40" s="921">
        <v>102.432485</v>
      </c>
    </row>
    <row r="41" spans="1:12" ht="27">
      <c r="A41" s="910">
        <v>36</v>
      </c>
      <c r="B41" s="911" t="s">
        <v>251</v>
      </c>
      <c r="C41" s="912" t="s">
        <v>252</v>
      </c>
      <c r="D41" s="917" t="s">
        <v>253</v>
      </c>
      <c r="E41" s="918" t="s">
        <v>254</v>
      </c>
      <c r="F41" s="915" t="s">
        <v>15</v>
      </c>
      <c r="G41" s="916" t="s">
        <v>189</v>
      </c>
      <c r="H41" s="916" t="s">
        <v>15</v>
      </c>
      <c r="I41" s="916" t="s">
        <v>190</v>
      </c>
      <c r="J41" s="920"/>
      <c r="K41" s="921">
        <v>2.5075384999999999</v>
      </c>
      <c r="L41" s="921">
        <v>102.242315</v>
      </c>
    </row>
    <row r="42" spans="1:12" ht="27">
      <c r="A42" s="910">
        <v>37</v>
      </c>
      <c r="B42" s="911" t="s">
        <v>247</v>
      </c>
      <c r="C42" s="912" t="s">
        <v>248</v>
      </c>
      <c r="D42" s="917" t="s">
        <v>249</v>
      </c>
      <c r="E42" s="918" t="s">
        <v>255</v>
      </c>
      <c r="F42" s="915" t="s">
        <v>15</v>
      </c>
      <c r="G42" s="916" t="s">
        <v>189</v>
      </c>
      <c r="H42" s="916" t="s">
        <v>15</v>
      </c>
      <c r="I42" s="916" t="s">
        <v>190</v>
      </c>
      <c r="J42" s="920"/>
      <c r="K42" s="921">
        <v>2.7791950000000001</v>
      </c>
      <c r="L42" s="921">
        <v>102.432423</v>
      </c>
    </row>
    <row r="43" spans="1:12" ht="27">
      <c r="A43" s="910">
        <v>38</v>
      </c>
      <c r="B43" s="911" t="s">
        <v>256</v>
      </c>
      <c r="C43" s="912" t="s">
        <v>248</v>
      </c>
      <c r="D43" s="917" t="s">
        <v>249</v>
      </c>
      <c r="E43" s="918" t="s">
        <v>257</v>
      </c>
      <c r="F43" s="915" t="s">
        <v>15</v>
      </c>
      <c r="G43" s="916" t="s">
        <v>189</v>
      </c>
      <c r="H43" s="916" t="s">
        <v>15</v>
      </c>
      <c r="I43" s="916" t="s">
        <v>190</v>
      </c>
      <c r="J43" s="920"/>
      <c r="K43" s="921">
        <v>2.4675351999999999</v>
      </c>
      <c r="L43" s="921">
        <v>102.259511</v>
      </c>
    </row>
    <row r="44" spans="1:12" ht="15.75">
      <c r="A44" s="910">
        <v>39</v>
      </c>
      <c r="B44" s="911" t="s">
        <v>200</v>
      </c>
      <c r="C44" s="912" t="s">
        <v>201</v>
      </c>
      <c r="D44" s="917" t="s">
        <v>204</v>
      </c>
      <c r="E44" s="918" t="s">
        <v>258</v>
      </c>
      <c r="F44" s="915" t="s">
        <v>15</v>
      </c>
      <c r="G44" s="916" t="s">
        <v>189</v>
      </c>
      <c r="H44" s="916" t="s">
        <v>15</v>
      </c>
      <c r="I44" s="916" t="s">
        <v>190</v>
      </c>
      <c r="J44" s="920"/>
      <c r="K44" s="921">
        <v>2.815458</v>
      </c>
      <c r="L44" s="921">
        <v>102.405995</v>
      </c>
    </row>
    <row r="45" spans="1:12" ht="15.75">
      <c r="A45" s="910">
        <v>40</v>
      </c>
      <c r="B45" s="911" t="s">
        <v>259</v>
      </c>
      <c r="C45" s="912" t="s">
        <v>260</v>
      </c>
      <c r="D45" s="917" t="s">
        <v>204</v>
      </c>
      <c r="E45" s="918" t="s">
        <v>261</v>
      </c>
      <c r="F45" s="915" t="s">
        <v>15</v>
      </c>
      <c r="G45" s="916" t="s">
        <v>189</v>
      </c>
      <c r="H45" s="916" t="s">
        <v>15</v>
      </c>
      <c r="I45" s="916" t="s">
        <v>190</v>
      </c>
      <c r="J45" s="920"/>
      <c r="K45" s="921">
        <v>2.8070759999999999</v>
      </c>
      <c r="L45" s="921">
        <v>102.379811</v>
      </c>
    </row>
    <row r="46" spans="1:12" ht="15.75">
      <c r="A46" s="910">
        <v>41</v>
      </c>
      <c r="B46" s="911" t="s">
        <v>200</v>
      </c>
      <c r="C46" s="912" t="s">
        <v>262</v>
      </c>
      <c r="D46" s="917" t="s">
        <v>204</v>
      </c>
      <c r="E46" s="918" t="s">
        <v>263</v>
      </c>
      <c r="F46" s="915" t="s">
        <v>15</v>
      </c>
      <c r="G46" s="916" t="s">
        <v>189</v>
      </c>
      <c r="H46" s="916" t="s">
        <v>15</v>
      </c>
      <c r="I46" s="916" t="s">
        <v>190</v>
      </c>
      <c r="J46" s="920"/>
      <c r="K46" s="921">
        <v>2.8052030000000001</v>
      </c>
      <c r="L46" s="921">
        <v>102.38469000000001</v>
      </c>
    </row>
    <row r="47" spans="1:12" ht="15.75">
      <c r="A47" s="910">
        <v>42</v>
      </c>
      <c r="B47" s="911" t="s">
        <v>200</v>
      </c>
      <c r="C47" s="912" t="s">
        <v>264</v>
      </c>
      <c r="D47" s="917" t="s">
        <v>204</v>
      </c>
      <c r="E47" s="918" t="s">
        <v>265</v>
      </c>
      <c r="F47" s="915" t="s">
        <v>15</v>
      </c>
      <c r="G47" s="916" t="s">
        <v>189</v>
      </c>
      <c r="H47" s="916" t="s">
        <v>15</v>
      </c>
      <c r="I47" s="916" t="s">
        <v>190</v>
      </c>
      <c r="J47" s="920"/>
      <c r="K47" s="921">
        <v>2.8278050000000001</v>
      </c>
      <c r="L47" s="921">
        <v>102.40854299999999</v>
      </c>
    </row>
    <row r="48" spans="1:12" ht="15.75">
      <c r="A48" s="910">
        <v>43</v>
      </c>
      <c r="B48" s="911" t="s">
        <v>200</v>
      </c>
      <c r="C48" s="912" t="s">
        <v>266</v>
      </c>
      <c r="D48" s="917" t="s">
        <v>204</v>
      </c>
      <c r="E48" s="918" t="s">
        <v>267</v>
      </c>
      <c r="F48" s="915" t="s">
        <v>15</v>
      </c>
      <c r="G48" s="916" t="s">
        <v>189</v>
      </c>
      <c r="H48" s="916" t="s">
        <v>15</v>
      </c>
      <c r="I48" s="916" t="s">
        <v>190</v>
      </c>
      <c r="J48" s="920"/>
      <c r="K48" s="921">
        <v>3.0057299999999998</v>
      </c>
      <c r="L48" s="921">
        <v>102.437781</v>
      </c>
    </row>
    <row r="49" spans="1:12" ht="15.75">
      <c r="A49" s="910">
        <v>44</v>
      </c>
      <c r="B49" s="911" t="s">
        <v>268</v>
      </c>
      <c r="C49" s="912" t="s">
        <v>269</v>
      </c>
      <c r="D49" s="917" t="s">
        <v>270</v>
      </c>
      <c r="E49" s="918" t="s">
        <v>271</v>
      </c>
      <c r="F49" s="915" t="s">
        <v>15</v>
      </c>
      <c r="G49" s="916" t="s">
        <v>189</v>
      </c>
      <c r="H49" s="916" t="s">
        <v>15</v>
      </c>
      <c r="I49" s="916" t="s">
        <v>190</v>
      </c>
      <c r="J49" s="920"/>
      <c r="K49" s="921">
        <v>2.866571</v>
      </c>
      <c r="L49" s="921">
        <v>102.523076</v>
      </c>
    </row>
    <row r="50" spans="1:12" ht="27">
      <c r="A50" s="910">
        <v>45</v>
      </c>
      <c r="B50" s="911" t="s">
        <v>272</v>
      </c>
      <c r="C50" s="912" t="s">
        <v>273</v>
      </c>
      <c r="D50" s="917" t="s">
        <v>274</v>
      </c>
      <c r="E50" s="918" t="s">
        <v>275</v>
      </c>
      <c r="F50" s="915" t="s">
        <v>15</v>
      </c>
      <c r="G50" s="916" t="s">
        <v>189</v>
      </c>
      <c r="H50" s="916" t="s">
        <v>15</v>
      </c>
      <c r="I50" s="916" t="s">
        <v>190</v>
      </c>
      <c r="J50" s="920"/>
      <c r="K50" s="921">
        <v>2.809323</v>
      </c>
      <c r="L50" s="921">
        <v>102.41210100000001</v>
      </c>
    </row>
    <row r="51" spans="1:12" ht="15.75">
      <c r="A51" s="910">
        <v>46</v>
      </c>
      <c r="B51" s="911" t="s">
        <v>276</v>
      </c>
      <c r="C51" s="912" t="s">
        <v>277</v>
      </c>
      <c r="D51" s="917">
        <v>12.652188799999999</v>
      </c>
      <c r="E51" s="918" t="s">
        <v>278</v>
      </c>
      <c r="F51" s="915" t="s">
        <v>15</v>
      </c>
      <c r="G51" s="916" t="s">
        <v>189</v>
      </c>
      <c r="H51" s="916" t="s">
        <v>15</v>
      </c>
      <c r="I51" s="916" t="s">
        <v>190</v>
      </c>
      <c r="J51" s="920"/>
      <c r="K51" s="921">
        <v>2.7927680000000001</v>
      </c>
      <c r="L51" s="921">
        <v>102.42713000000001</v>
      </c>
    </row>
    <row r="52" spans="1:12" ht="15.75">
      <c r="A52" s="910">
        <v>47</v>
      </c>
      <c r="B52" s="911" t="s">
        <v>279</v>
      </c>
      <c r="C52" s="912" t="s">
        <v>280</v>
      </c>
      <c r="D52" s="917" t="s">
        <v>281</v>
      </c>
      <c r="E52" s="918" t="s">
        <v>282</v>
      </c>
      <c r="F52" s="915" t="s">
        <v>15</v>
      </c>
      <c r="G52" s="916" t="s">
        <v>189</v>
      </c>
      <c r="H52" s="916" t="s">
        <v>15</v>
      </c>
      <c r="I52" s="916" t="s">
        <v>190</v>
      </c>
      <c r="J52" s="920"/>
      <c r="K52" s="921">
        <v>2.8665479999999999</v>
      </c>
      <c r="L52" s="921">
        <v>102.522668</v>
      </c>
    </row>
    <row r="53" spans="1:12" ht="15.75">
      <c r="A53" s="910">
        <v>48</v>
      </c>
      <c r="B53" s="911" t="s">
        <v>283</v>
      </c>
      <c r="C53" s="912" t="s">
        <v>284</v>
      </c>
      <c r="D53" s="917" t="s">
        <v>285</v>
      </c>
      <c r="E53" s="918" t="s">
        <v>286</v>
      </c>
      <c r="F53" s="915" t="s">
        <v>15</v>
      </c>
      <c r="G53" s="916" t="s">
        <v>189</v>
      </c>
      <c r="H53" s="916" t="s">
        <v>15</v>
      </c>
      <c r="I53" s="916" t="s">
        <v>190</v>
      </c>
      <c r="J53" s="920"/>
      <c r="K53" s="921">
        <v>2.7841849999999999</v>
      </c>
      <c r="L53" s="921">
        <v>102.2429528</v>
      </c>
    </row>
    <row r="54" spans="1:12" ht="15.75">
      <c r="A54" s="910">
        <v>49</v>
      </c>
      <c r="B54" s="911" t="s">
        <v>287</v>
      </c>
      <c r="C54" s="912" t="s">
        <v>288</v>
      </c>
      <c r="D54" s="917" t="s">
        <v>289</v>
      </c>
      <c r="E54" s="918" t="s">
        <v>290</v>
      </c>
      <c r="F54" s="915" t="s">
        <v>15</v>
      </c>
      <c r="G54" s="916" t="s">
        <v>189</v>
      </c>
      <c r="H54" s="916" t="s">
        <v>15</v>
      </c>
      <c r="I54" s="916" t="s">
        <v>190</v>
      </c>
      <c r="J54" s="920"/>
      <c r="K54" s="921">
        <v>2.8086159999999998</v>
      </c>
      <c r="L54" s="921">
        <v>102.38810100000001</v>
      </c>
    </row>
    <row r="55" spans="1:12" ht="15.75">
      <c r="A55" s="910">
        <v>50</v>
      </c>
      <c r="B55" s="911" t="s">
        <v>291</v>
      </c>
      <c r="C55" s="912" t="s">
        <v>292</v>
      </c>
      <c r="D55" s="917" t="s">
        <v>293</v>
      </c>
      <c r="E55" s="918" t="s">
        <v>294</v>
      </c>
      <c r="F55" s="915" t="s">
        <v>15</v>
      </c>
      <c r="G55" s="916" t="s">
        <v>189</v>
      </c>
      <c r="H55" s="916" t="s">
        <v>15</v>
      </c>
      <c r="I55" s="916" t="s">
        <v>190</v>
      </c>
      <c r="J55" s="920"/>
      <c r="K55" s="921">
        <v>2.8061799999999999</v>
      </c>
      <c r="L55" s="921">
        <v>102.409131</v>
      </c>
    </row>
    <row r="56" spans="1:12" ht="27">
      <c r="A56" s="910">
        <v>51</v>
      </c>
      <c r="B56" s="911" t="s">
        <v>295</v>
      </c>
      <c r="C56" s="912" t="s">
        <v>296</v>
      </c>
      <c r="D56" s="917" t="s">
        <v>293</v>
      </c>
      <c r="E56" s="918" t="s">
        <v>297</v>
      </c>
      <c r="F56" s="915" t="s">
        <v>15</v>
      </c>
      <c r="G56" s="916" t="s">
        <v>189</v>
      </c>
      <c r="H56" s="916" t="s">
        <v>15</v>
      </c>
      <c r="I56" s="916" t="s">
        <v>190</v>
      </c>
      <c r="J56" s="920"/>
      <c r="K56" s="921">
        <v>2.8073199999999998</v>
      </c>
      <c r="L56" s="921">
        <v>102.4102</v>
      </c>
    </row>
    <row r="57" spans="1:12" ht="15.75">
      <c r="A57" s="910">
        <v>52</v>
      </c>
      <c r="B57" s="911" t="s">
        <v>295</v>
      </c>
      <c r="C57" s="912" t="s">
        <v>296</v>
      </c>
      <c r="D57" s="917" t="s">
        <v>293</v>
      </c>
      <c r="E57" s="918" t="s">
        <v>298</v>
      </c>
      <c r="F57" s="915" t="s">
        <v>15</v>
      </c>
      <c r="G57" s="916" t="s">
        <v>189</v>
      </c>
      <c r="H57" s="916" t="s">
        <v>15</v>
      </c>
      <c r="I57" s="916" t="s">
        <v>190</v>
      </c>
      <c r="J57" s="920"/>
      <c r="K57" s="921">
        <v>2.80701</v>
      </c>
      <c r="L57" s="921">
        <v>102.41046799999999</v>
      </c>
    </row>
    <row r="58" spans="1:12" ht="27">
      <c r="A58" s="910">
        <v>53</v>
      </c>
      <c r="B58" s="911" t="s">
        <v>299</v>
      </c>
      <c r="C58" s="912" t="s">
        <v>300</v>
      </c>
      <c r="D58" s="917" t="s">
        <v>301</v>
      </c>
      <c r="E58" s="918" t="s">
        <v>302</v>
      </c>
      <c r="F58" s="915" t="s">
        <v>15</v>
      </c>
      <c r="G58" s="916" t="s">
        <v>189</v>
      </c>
      <c r="H58" s="916" t="s">
        <v>15</v>
      </c>
      <c r="I58" s="916" t="s">
        <v>190</v>
      </c>
      <c r="J58" s="920"/>
      <c r="K58" s="921">
        <v>2.8072430000000002</v>
      </c>
      <c r="L58" s="921">
        <v>102.41114</v>
      </c>
    </row>
    <row r="59" spans="1:12" ht="27">
      <c r="A59" s="910">
        <v>54</v>
      </c>
      <c r="B59" s="911" t="s">
        <v>272</v>
      </c>
      <c r="C59" s="912" t="s">
        <v>273</v>
      </c>
      <c r="D59" s="917" t="s">
        <v>274</v>
      </c>
      <c r="E59" s="918" t="s">
        <v>303</v>
      </c>
      <c r="F59" s="915" t="s">
        <v>15</v>
      </c>
      <c r="G59" s="916" t="s">
        <v>189</v>
      </c>
      <c r="H59" s="916" t="s">
        <v>15</v>
      </c>
      <c r="I59" s="916" t="s">
        <v>190</v>
      </c>
      <c r="J59" s="920"/>
      <c r="K59" s="921">
        <v>2.8093400000000002</v>
      </c>
      <c r="L59" s="921">
        <v>102.41218600000001</v>
      </c>
    </row>
    <row r="60" spans="1:12" ht="15.75">
      <c r="A60" s="910">
        <v>55</v>
      </c>
      <c r="B60" s="911" t="s">
        <v>304</v>
      </c>
      <c r="C60" s="912" t="s">
        <v>305</v>
      </c>
      <c r="D60" s="917" t="s">
        <v>306</v>
      </c>
      <c r="E60" s="918" t="s">
        <v>307</v>
      </c>
      <c r="F60" s="915" t="s">
        <v>15</v>
      </c>
      <c r="G60" s="916" t="s">
        <v>189</v>
      </c>
      <c r="H60" s="916" t="s">
        <v>15</v>
      </c>
      <c r="I60" s="916" t="s">
        <v>190</v>
      </c>
      <c r="J60" s="920"/>
      <c r="K60" s="921">
        <v>2.8667609999999999</v>
      </c>
      <c r="L60" s="921">
        <v>102.523143</v>
      </c>
    </row>
    <row r="61" spans="1:12" ht="15.75">
      <c r="A61" s="910">
        <v>56</v>
      </c>
      <c r="B61" s="911" t="s">
        <v>304</v>
      </c>
      <c r="C61" s="912" t="s">
        <v>305</v>
      </c>
      <c r="D61" s="917" t="s">
        <v>306</v>
      </c>
      <c r="E61" s="918" t="s">
        <v>308</v>
      </c>
      <c r="F61" s="915" t="s">
        <v>15</v>
      </c>
      <c r="G61" s="916" t="s">
        <v>309</v>
      </c>
      <c r="H61" s="916" t="s">
        <v>15</v>
      </c>
      <c r="I61" s="916" t="s">
        <v>15</v>
      </c>
      <c r="J61" s="920"/>
      <c r="K61" s="921">
        <v>2.867426</v>
      </c>
      <c r="L61" s="921">
        <v>102.522981</v>
      </c>
    </row>
    <row r="62" spans="1:12" ht="15.75">
      <c r="A62" s="910">
        <v>57</v>
      </c>
      <c r="B62" s="911" t="s">
        <v>304</v>
      </c>
      <c r="C62" s="912" t="s">
        <v>305</v>
      </c>
      <c r="D62" s="917" t="s">
        <v>306</v>
      </c>
      <c r="E62" s="918" t="s">
        <v>310</v>
      </c>
      <c r="F62" s="915" t="s">
        <v>15</v>
      </c>
      <c r="G62" s="916" t="s">
        <v>309</v>
      </c>
      <c r="H62" s="916" t="s">
        <v>15</v>
      </c>
      <c r="I62" s="916" t="s">
        <v>15</v>
      </c>
      <c r="J62" s="920"/>
      <c r="K62" s="921">
        <v>2.8668369999999999</v>
      </c>
      <c r="L62" s="921">
        <v>102.523163</v>
      </c>
    </row>
    <row r="63" spans="1:12" ht="27">
      <c r="A63" s="910">
        <v>58</v>
      </c>
      <c r="B63" s="911" t="s">
        <v>311</v>
      </c>
      <c r="C63" s="912" t="s">
        <v>312</v>
      </c>
      <c r="D63" s="917" t="s">
        <v>281</v>
      </c>
      <c r="E63" s="918" t="s">
        <v>313</v>
      </c>
      <c r="F63" s="915" t="s">
        <v>15</v>
      </c>
      <c r="G63" s="916" t="s">
        <v>309</v>
      </c>
      <c r="H63" s="916" t="s">
        <v>15</v>
      </c>
      <c r="I63" s="916" t="s">
        <v>15</v>
      </c>
      <c r="J63" s="920"/>
      <c r="K63" s="921">
        <v>2.8564850000000002</v>
      </c>
      <c r="L63" s="921">
        <v>102.52087299999999</v>
      </c>
    </row>
    <row r="64" spans="1:12" ht="27">
      <c r="A64" s="910">
        <v>59</v>
      </c>
      <c r="B64" s="911" t="s">
        <v>314</v>
      </c>
      <c r="C64" s="912" t="s">
        <v>315</v>
      </c>
      <c r="D64" s="917" t="s">
        <v>316</v>
      </c>
      <c r="E64" s="918" t="s">
        <v>317</v>
      </c>
      <c r="F64" s="915" t="s">
        <v>15</v>
      </c>
      <c r="G64" s="916" t="s">
        <v>309</v>
      </c>
      <c r="H64" s="916" t="s">
        <v>15</v>
      </c>
      <c r="I64" s="916" t="s">
        <v>15</v>
      </c>
      <c r="J64" s="920"/>
      <c r="K64" s="921">
        <v>2.8090199999999999</v>
      </c>
      <c r="L64" s="921">
        <v>102.39333000000001</v>
      </c>
    </row>
    <row r="65" spans="1:12" ht="27">
      <c r="A65" s="910">
        <v>60</v>
      </c>
      <c r="B65" s="911" t="s">
        <v>318</v>
      </c>
      <c r="C65" s="912" t="s">
        <v>319</v>
      </c>
      <c r="D65" s="917" t="s">
        <v>320</v>
      </c>
      <c r="E65" s="918" t="s">
        <v>321</v>
      </c>
      <c r="F65" s="915" t="s">
        <v>15</v>
      </c>
      <c r="G65" s="916" t="s">
        <v>309</v>
      </c>
      <c r="H65" s="916" t="s">
        <v>15</v>
      </c>
      <c r="I65" s="916" t="s">
        <v>15</v>
      </c>
      <c r="J65" s="920"/>
      <c r="K65" s="921">
        <v>2.8931</v>
      </c>
      <c r="L65" s="921">
        <v>102.408585</v>
      </c>
    </row>
    <row r="66" spans="1:12" ht="27">
      <c r="A66" s="910">
        <v>61</v>
      </c>
      <c r="B66" s="911" t="s">
        <v>322</v>
      </c>
      <c r="C66" s="912" t="s">
        <v>323</v>
      </c>
      <c r="D66" s="917" t="s">
        <v>324</v>
      </c>
      <c r="E66" s="918" t="s">
        <v>325</v>
      </c>
      <c r="F66" s="915" t="s">
        <v>15</v>
      </c>
      <c r="G66" s="916" t="s">
        <v>309</v>
      </c>
      <c r="H66" s="916" t="s">
        <v>15</v>
      </c>
      <c r="I66" s="916" t="s">
        <v>15</v>
      </c>
      <c r="J66" s="920"/>
      <c r="K66" s="921">
        <v>2.810276</v>
      </c>
      <c r="L66" s="921">
        <v>102.394346</v>
      </c>
    </row>
    <row r="67" spans="1:12" ht="15.75">
      <c r="A67" s="910">
        <v>62</v>
      </c>
      <c r="B67" s="911" t="s">
        <v>326</v>
      </c>
      <c r="C67" s="912" t="s">
        <v>327</v>
      </c>
      <c r="D67" s="917" t="s">
        <v>328</v>
      </c>
      <c r="E67" s="918" t="s">
        <v>329</v>
      </c>
      <c r="F67" s="915" t="s">
        <v>15</v>
      </c>
      <c r="G67" s="916" t="s">
        <v>309</v>
      </c>
      <c r="H67" s="916" t="s">
        <v>15</v>
      </c>
      <c r="I67" s="916" t="s">
        <v>15</v>
      </c>
      <c r="J67" s="920"/>
      <c r="K67" s="921">
        <v>2.8068979999999999</v>
      </c>
      <c r="L67" s="921">
        <v>102.408975</v>
      </c>
    </row>
    <row r="68" spans="1:12" ht="27">
      <c r="A68" s="910">
        <v>63</v>
      </c>
      <c r="B68" s="911" t="s">
        <v>326</v>
      </c>
      <c r="C68" s="912" t="s">
        <v>327</v>
      </c>
      <c r="D68" s="917" t="s">
        <v>328</v>
      </c>
      <c r="E68" s="918" t="s">
        <v>330</v>
      </c>
      <c r="F68" s="915" t="s">
        <v>15</v>
      </c>
      <c r="G68" s="916" t="s">
        <v>309</v>
      </c>
      <c r="H68" s="916" t="s">
        <v>15</v>
      </c>
      <c r="I68" s="916" t="s">
        <v>331</v>
      </c>
      <c r="J68" s="920"/>
      <c r="K68" s="921">
        <v>2.8047680000000001</v>
      </c>
      <c r="L68" s="921">
        <v>102.41096</v>
      </c>
    </row>
    <row r="69" spans="1:12" ht="27">
      <c r="A69" s="910">
        <v>64</v>
      </c>
      <c r="B69" s="911" t="s">
        <v>332</v>
      </c>
      <c r="C69" s="912" t="s">
        <v>333</v>
      </c>
      <c r="D69" s="917" t="s">
        <v>334</v>
      </c>
      <c r="E69" s="918" t="s">
        <v>335</v>
      </c>
      <c r="F69" s="915" t="s">
        <v>15</v>
      </c>
      <c r="G69" s="916" t="s">
        <v>336</v>
      </c>
      <c r="H69" s="916" t="s">
        <v>15</v>
      </c>
      <c r="I69" s="916" t="s">
        <v>190</v>
      </c>
      <c r="J69" s="920"/>
      <c r="K69" s="921">
        <v>2.8932009999999999</v>
      </c>
      <c r="L69" s="921">
        <v>102.40900999999999</v>
      </c>
    </row>
    <row r="70" spans="1:12" ht="27">
      <c r="A70" s="910">
        <v>65</v>
      </c>
      <c r="B70" s="911" t="s">
        <v>332</v>
      </c>
      <c r="C70" s="912" t="s">
        <v>337</v>
      </c>
      <c r="D70" s="917" t="s">
        <v>334</v>
      </c>
      <c r="E70" s="918" t="s">
        <v>338</v>
      </c>
      <c r="F70" s="915" t="s">
        <v>15</v>
      </c>
      <c r="G70" s="916" t="s">
        <v>336</v>
      </c>
      <c r="H70" s="916" t="s">
        <v>15</v>
      </c>
      <c r="I70" s="916" t="s">
        <v>190</v>
      </c>
      <c r="J70" s="920"/>
      <c r="K70" s="921">
        <v>2.8943560000000002</v>
      </c>
      <c r="L70" s="921">
        <v>102.409835</v>
      </c>
    </row>
    <row r="71" spans="1:12" ht="27">
      <c r="A71" s="910">
        <v>66</v>
      </c>
      <c r="B71" s="911" t="s">
        <v>318</v>
      </c>
      <c r="C71" s="912" t="s">
        <v>319</v>
      </c>
      <c r="D71" s="917" t="s">
        <v>320</v>
      </c>
      <c r="E71" s="918" t="s">
        <v>339</v>
      </c>
      <c r="F71" s="915" t="s">
        <v>15</v>
      </c>
      <c r="G71" s="916" t="s">
        <v>336</v>
      </c>
      <c r="H71" s="916" t="s">
        <v>15</v>
      </c>
      <c r="I71" s="916" t="s">
        <v>190</v>
      </c>
      <c r="J71" s="920"/>
      <c r="K71" s="921">
        <v>2.8931559999999998</v>
      </c>
      <c r="L71" s="921">
        <v>102.40851000000001</v>
      </c>
    </row>
    <row r="72" spans="1:12" ht="15.75">
      <c r="A72" s="910">
        <v>67</v>
      </c>
      <c r="B72" s="911" t="s">
        <v>304</v>
      </c>
      <c r="C72" s="912" t="s">
        <v>305</v>
      </c>
      <c r="D72" s="917" t="s">
        <v>340</v>
      </c>
      <c r="E72" s="918" t="s">
        <v>341</v>
      </c>
      <c r="F72" s="915" t="s">
        <v>15</v>
      </c>
      <c r="G72" s="916" t="s">
        <v>336</v>
      </c>
      <c r="H72" s="916" t="s">
        <v>15</v>
      </c>
      <c r="I72" s="916" t="s">
        <v>190</v>
      </c>
      <c r="J72" s="920"/>
      <c r="K72" s="921">
        <v>2.8654009999999999</v>
      </c>
      <c r="L72" s="921">
        <v>102.522836</v>
      </c>
    </row>
    <row r="73" spans="1:12" ht="15.75">
      <c r="A73" s="910">
        <v>68</v>
      </c>
      <c r="B73" s="911" t="s">
        <v>304</v>
      </c>
      <c r="C73" s="912" t="s">
        <v>305</v>
      </c>
      <c r="D73" s="917" t="s">
        <v>306</v>
      </c>
      <c r="E73" s="918" t="s">
        <v>342</v>
      </c>
      <c r="F73" s="915" t="s">
        <v>15</v>
      </c>
      <c r="G73" s="916" t="s">
        <v>336</v>
      </c>
      <c r="H73" s="916" t="s">
        <v>15</v>
      </c>
      <c r="I73" s="916" t="s">
        <v>190</v>
      </c>
      <c r="J73" s="920"/>
      <c r="K73" s="921">
        <v>2.8653729999999999</v>
      </c>
      <c r="L73" s="921">
        <v>102.522406</v>
      </c>
    </row>
    <row r="74" spans="1:12" ht="15.75">
      <c r="A74" s="910">
        <v>69</v>
      </c>
      <c r="B74" s="911" t="s">
        <v>304</v>
      </c>
      <c r="C74" s="912" t="s">
        <v>305</v>
      </c>
      <c r="D74" s="917" t="s">
        <v>306</v>
      </c>
      <c r="E74" s="918" t="s">
        <v>343</v>
      </c>
      <c r="F74" s="915" t="s">
        <v>15</v>
      </c>
      <c r="G74" s="916" t="s">
        <v>336</v>
      </c>
      <c r="H74" s="916" t="s">
        <v>15</v>
      </c>
      <c r="I74" s="916" t="s">
        <v>190</v>
      </c>
      <c r="J74" s="920"/>
      <c r="K74" s="921">
        <v>2.865831</v>
      </c>
      <c r="L74" s="921">
        <v>102.522638</v>
      </c>
    </row>
    <row r="75" spans="1:12" ht="15.75">
      <c r="A75" s="910">
        <v>70</v>
      </c>
      <c r="B75" s="911" t="s">
        <v>304</v>
      </c>
      <c r="C75" s="912" t="s">
        <v>305</v>
      </c>
      <c r="D75" s="917" t="s">
        <v>306</v>
      </c>
      <c r="E75" s="918" t="s">
        <v>344</v>
      </c>
      <c r="F75" s="915" t="s">
        <v>15</v>
      </c>
      <c r="G75" s="916" t="s">
        <v>336</v>
      </c>
      <c r="H75" s="916" t="s">
        <v>15</v>
      </c>
      <c r="I75" s="916" t="s">
        <v>190</v>
      </c>
      <c r="J75" s="920"/>
      <c r="K75" s="921">
        <v>2.8661059999999998</v>
      </c>
      <c r="L75" s="921">
        <v>102.52245499999999</v>
      </c>
    </row>
    <row r="76" spans="1:12" ht="15.75">
      <c r="A76" s="910">
        <v>71</v>
      </c>
      <c r="B76" s="911" t="s">
        <v>345</v>
      </c>
      <c r="C76" s="912" t="s">
        <v>346</v>
      </c>
      <c r="D76" s="917" t="s">
        <v>347</v>
      </c>
      <c r="E76" s="918" t="s">
        <v>348</v>
      </c>
      <c r="F76" s="915" t="s">
        <v>15</v>
      </c>
      <c r="G76" s="916" t="s">
        <v>336</v>
      </c>
      <c r="H76" s="916" t="s">
        <v>15</v>
      </c>
      <c r="I76" s="916" t="s">
        <v>190</v>
      </c>
      <c r="J76" s="920"/>
      <c r="K76" s="921">
        <v>2.83135</v>
      </c>
      <c r="L76" s="921">
        <v>102.317308</v>
      </c>
    </row>
    <row r="77" spans="1:12" ht="27">
      <c r="A77" s="910">
        <v>72</v>
      </c>
      <c r="B77" s="911" t="s">
        <v>349</v>
      </c>
      <c r="C77" s="912" t="s">
        <v>350</v>
      </c>
      <c r="D77" s="917" t="s">
        <v>351</v>
      </c>
      <c r="E77" s="918" t="s">
        <v>352</v>
      </c>
      <c r="F77" s="915" t="s">
        <v>15</v>
      </c>
      <c r="G77" s="916" t="s">
        <v>336</v>
      </c>
      <c r="H77" s="916" t="s">
        <v>15</v>
      </c>
      <c r="I77" s="916" t="s">
        <v>190</v>
      </c>
      <c r="J77" s="920"/>
      <c r="K77" s="921">
        <v>2.9010799999999999</v>
      </c>
      <c r="L77" s="921">
        <v>103.322041</v>
      </c>
    </row>
    <row r="78" spans="1:12" ht="27">
      <c r="A78" s="910">
        <v>73</v>
      </c>
      <c r="B78" s="911" t="s">
        <v>326</v>
      </c>
      <c r="C78" s="912" t="s">
        <v>327</v>
      </c>
      <c r="D78" s="917" t="s">
        <v>328</v>
      </c>
      <c r="E78" s="918" t="s">
        <v>353</v>
      </c>
      <c r="F78" s="915" t="s">
        <v>15</v>
      </c>
      <c r="G78" s="916" t="s">
        <v>336</v>
      </c>
      <c r="H78" s="916" t="s">
        <v>15</v>
      </c>
      <c r="I78" s="916" t="s">
        <v>190</v>
      </c>
      <c r="J78" s="920"/>
      <c r="K78" s="921">
        <v>2.8051200000000001</v>
      </c>
      <c r="L78" s="921">
        <v>102.408373</v>
      </c>
    </row>
    <row r="79" spans="1:12" ht="27">
      <c r="A79" s="910">
        <v>74</v>
      </c>
      <c r="B79" s="911" t="s">
        <v>322</v>
      </c>
      <c r="C79" s="912" t="s">
        <v>323</v>
      </c>
      <c r="D79" s="917" t="s">
        <v>324</v>
      </c>
      <c r="E79" s="918" t="s">
        <v>354</v>
      </c>
      <c r="F79" s="915" t="s">
        <v>15</v>
      </c>
      <c r="G79" s="916" t="s">
        <v>336</v>
      </c>
      <c r="H79" s="916" t="s">
        <v>15</v>
      </c>
      <c r="I79" s="916" t="s">
        <v>190</v>
      </c>
      <c r="J79" s="920"/>
      <c r="K79" s="921">
        <v>2.7923800000000001</v>
      </c>
      <c r="L79" s="921">
        <v>102.427611</v>
      </c>
    </row>
    <row r="80" spans="1:12" ht="15.75">
      <c r="A80" s="910">
        <v>75</v>
      </c>
      <c r="B80" s="911" t="s">
        <v>355</v>
      </c>
      <c r="C80" s="912" t="s">
        <v>356</v>
      </c>
      <c r="D80" s="917" t="s">
        <v>357</v>
      </c>
      <c r="E80" s="918" t="s">
        <v>358</v>
      </c>
      <c r="F80" s="915" t="s">
        <v>15</v>
      </c>
      <c r="G80" s="916" t="s">
        <v>336</v>
      </c>
      <c r="H80" s="916" t="s">
        <v>15</v>
      </c>
      <c r="I80" s="916" t="s">
        <v>190</v>
      </c>
      <c r="J80" s="920"/>
      <c r="K80" s="921">
        <v>2.8049050000000002</v>
      </c>
      <c r="L80" s="921">
        <v>102.38482999999999</v>
      </c>
    </row>
    <row r="81" spans="1:12" ht="15.75">
      <c r="A81" s="910">
        <v>76</v>
      </c>
      <c r="B81" s="911" t="s">
        <v>359</v>
      </c>
      <c r="C81" s="912" t="s">
        <v>360</v>
      </c>
      <c r="D81" s="917" t="s">
        <v>361</v>
      </c>
      <c r="E81" s="918" t="s">
        <v>362</v>
      </c>
      <c r="F81" s="915" t="s">
        <v>15</v>
      </c>
      <c r="G81" s="916" t="s">
        <v>336</v>
      </c>
      <c r="H81" s="916" t="s">
        <v>15</v>
      </c>
      <c r="I81" s="916" t="s">
        <v>190</v>
      </c>
      <c r="J81" s="920"/>
      <c r="K81" s="921">
        <v>2.822565</v>
      </c>
      <c r="L81" s="921">
        <v>102.404208</v>
      </c>
    </row>
    <row r="82" spans="1:12" ht="15.75">
      <c r="A82" s="910">
        <v>77</v>
      </c>
      <c r="B82" s="911" t="s">
        <v>363</v>
      </c>
      <c r="C82" s="912" t="s">
        <v>364</v>
      </c>
      <c r="D82" s="917" t="s">
        <v>365</v>
      </c>
      <c r="E82" s="918" t="s">
        <v>366</v>
      </c>
      <c r="F82" s="915" t="s">
        <v>15</v>
      </c>
      <c r="G82" s="916" t="s">
        <v>336</v>
      </c>
      <c r="H82" s="916" t="s">
        <v>15</v>
      </c>
      <c r="I82" s="916" t="s">
        <v>190</v>
      </c>
      <c r="J82" s="920"/>
      <c r="K82" s="921">
        <v>2.807938</v>
      </c>
      <c r="L82" s="921">
        <v>102.388745</v>
      </c>
    </row>
    <row r="83" spans="1:12" ht="15.75">
      <c r="A83" s="910">
        <v>78</v>
      </c>
      <c r="B83" s="911" t="s">
        <v>367</v>
      </c>
      <c r="C83" s="912" t="s">
        <v>368</v>
      </c>
      <c r="D83" s="917" t="s">
        <v>369</v>
      </c>
      <c r="E83" s="918" t="s">
        <v>370</v>
      </c>
      <c r="F83" s="915" t="s">
        <v>15</v>
      </c>
      <c r="G83" s="916" t="s">
        <v>336</v>
      </c>
      <c r="H83" s="916" t="s">
        <v>15</v>
      </c>
      <c r="I83" s="916" t="s">
        <v>190</v>
      </c>
      <c r="J83" s="920"/>
      <c r="K83" s="921">
        <v>2.8088609999999998</v>
      </c>
      <c r="L83" s="921">
        <v>102.38881499999999</v>
      </c>
    </row>
    <row r="84" spans="1:12" ht="15.75">
      <c r="A84" s="910">
        <v>79</v>
      </c>
      <c r="B84" s="911" t="s">
        <v>371</v>
      </c>
      <c r="C84" s="912" t="s">
        <v>372</v>
      </c>
      <c r="D84" s="917" t="s">
        <v>373</v>
      </c>
      <c r="E84" s="918" t="s">
        <v>374</v>
      </c>
      <c r="F84" s="915" t="s">
        <v>15</v>
      </c>
      <c r="G84" s="916" t="s">
        <v>336</v>
      </c>
      <c r="H84" s="916" t="s">
        <v>15</v>
      </c>
      <c r="I84" s="916" t="s">
        <v>190</v>
      </c>
      <c r="J84" s="920"/>
      <c r="K84" s="921">
        <v>2.8100909999999999</v>
      </c>
      <c r="L84" s="921">
        <v>102.391305</v>
      </c>
    </row>
    <row r="85" spans="1:12" ht="15.75">
      <c r="A85" s="910">
        <v>80</v>
      </c>
      <c r="B85" s="911" t="s">
        <v>371</v>
      </c>
      <c r="C85" s="912" t="s">
        <v>372</v>
      </c>
      <c r="D85" s="917" t="s">
        <v>373</v>
      </c>
      <c r="E85" s="918" t="s">
        <v>375</v>
      </c>
      <c r="F85" s="915" t="s">
        <v>15</v>
      </c>
      <c r="G85" s="916" t="s">
        <v>336</v>
      </c>
      <c r="H85" s="916" t="s">
        <v>15</v>
      </c>
      <c r="I85" s="916" t="s">
        <v>190</v>
      </c>
      <c r="J85" s="920"/>
      <c r="K85" s="921">
        <v>2.8105950000000002</v>
      </c>
      <c r="L85" s="921">
        <v>102.39529</v>
      </c>
    </row>
    <row r="86" spans="1:12" ht="15.75">
      <c r="A86" s="910">
        <v>81</v>
      </c>
      <c r="B86" s="911" t="s">
        <v>376</v>
      </c>
      <c r="C86" s="912" t="s">
        <v>368</v>
      </c>
      <c r="D86" s="917" t="s">
        <v>369</v>
      </c>
      <c r="E86" s="918" t="s">
        <v>377</v>
      </c>
      <c r="F86" s="915" t="s">
        <v>15</v>
      </c>
      <c r="G86" s="916" t="s">
        <v>336</v>
      </c>
      <c r="H86" s="916" t="s">
        <v>15</v>
      </c>
      <c r="I86" s="916" t="s">
        <v>190</v>
      </c>
      <c r="J86" s="920"/>
      <c r="K86" s="921">
        <v>2.809561</v>
      </c>
      <c r="L86" s="921">
        <v>102.396461</v>
      </c>
    </row>
    <row r="87" spans="1:12" ht="15.75">
      <c r="A87" s="910">
        <v>82</v>
      </c>
      <c r="B87" s="911" t="s">
        <v>378</v>
      </c>
      <c r="C87" s="912" t="s">
        <v>379</v>
      </c>
      <c r="D87" s="917" t="s">
        <v>380</v>
      </c>
      <c r="E87" s="918" t="s">
        <v>381</v>
      </c>
      <c r="F87" s="915" t="s">
        <v>15</v>
      </c>
      <c r="G87" s="916" t="s">
        <v>336</v>
      </c>
      <c r="H87" s="916" t="s">
        <v>15</v>
      </c>
      <c r="I87" s="916" t="s">
        <v>190</v>
      </c>
      <c r="J87" s="920"/>
      <c r="K87" s="921">
        <v>2.812233</v>
      </c>
      <c r="L87" s="921">
        <v>102.39288000000001</v>
      </c>
    </row>
    <row r="88" spans="1:12" ht="15.75">
      <c r="A88" s="910">
        <v>83</v>
      </c>
      <c r="B88" s="911" t="s">
        <v>382</v>
      </c>
      <c r="C88" s="912" t="s">
        <v>383</v>
      </c>
      <c r="D88" s="917" t="s">
        <v>347</v>
      </c>
      <c r="E88" s="918" t="s">
        <v>384</v>
      </c>
      <c r="F88" s="915" t="s">
        <v>15</v>
      </c>
      <c r="G88" s="916" t="s">
        <v>336</v>
      </c>
      <c r="H88" s="916" t="s">
        <v>15</v>
      </c>
      <c r="I88" s="916" t="s">
        <v>190</v>
      </c>
      <c r="J88" s="920"/>
      <c r="K88" s="921">
        <v>2.8056749999999999</v>
      </c>
      <c r="L88" s="921">
        <v>102.38554000000001</v>
      </c>
    </row>
    <row r="89" spans="1:12" ht="15.75">
      <c r="A89" s="910">
        <v>84</v>
      </c>
      <c r="B89" s="911" t="s">
        <v>385</v>
      </c>
      <c r="C89" s="912" t="s">
        <v>386</v>
      </c>
      <c r="D89" s="917" t="s">
        <v>347</v>
      </c>
      <c r="E89" s="918" t="s">
        <v>387</v>
      </c>
      <c r="F89" s="915" t="s">
        <v>15</v>
      </c>
      <c r="G89" s="916" t="s">
        <v>336</v>
      </c>
      <c r="H89" s="916" t="s">
        <v>15</v>
      </c>
      <c r="I89" s="916" t="s">
        <v>190</v>
      </c>
      <c r="J89" s="920"/>
      <c r="K89" s="921">
        <v>2.830848</v>
      </c>
      <c r="L89" s="921">
        <v>102.31756300000001</v>
      </c>
    </row>
    <row r="90" spans="1:12" ht="15.75">
      <c r="A90" s="910">
        <v>85</v>
      </c>
      <c r="B90" s="911" t="s">
        <v>385</v>
      </c>
      <c r="C90" s="912" t="s">
        <v>388</v>
      </c>
      <c r="D90" s="917">
        <v>12.6278068</v>
      </c>
      <c r="E90" s="918" t="s">
        <v>389</v>
      </c>
      <c r="F90" s="915" t="s">
        <v>15</v>
      </c>
      <c r="G90" s="916" t="s">
        <v>336</v>
      </c>
      <c r="H90" s="916" t="s">
        <v>15</v>
      </c>
      <c r="I90" s="916" t="s">
        <v>190</v>
      </c>
      <c r="J90" s="920"/>
      <c r="K90" s="921">
        <v>2.8312349999999999</v>
      </c>
      <c r="L90" s="921">
        <v>102.31741</v>
      </c>
    </row>
    <row r="91" spans="1:12" ht="15.75">
      <c r="A91" s="910">
        <v>86</v>
      </c>
      <c r="B91" s="911" t="s">
        <v>355</v>
      </c>
      <c r="C91" s="912" t="s">
        <v>356</v>
      </c>
      <c r="D91" s="917" t="s">
        <v>357</v>
      </c>
      <c r="E91" s="918" t="s">
        <v>390</v>
      </c>
      <c r="F91" s="915" t="s">
        <v>15</v>
      </c>
      <c r="G91" s="916" t="s">
        <v>336</v>
      </c>
      <c r="H91" s="916" t="s">
        <v>15</v>
      </c>
      <c r="I91" s="916" t="s">
        <v>190</v>
      </c>
      <c r="J91" s="920"/>
      <c r="K91" s="921">
        <v>2.808268</v>
      </c>
      <c r="L91" s="921">
        <v>102.39365100000001</v>
      </c>
    </row>
    <row r="92" spans="1:12" ht="15.75">
      <c r="A92" s="910">
        <v>87</v>
      </c>
      <c r="B92" s="911" t="s">
        <v>391</v>
      </c>
      <c r="C92" s="912" t="s">
        <v>392</v>
      </c>
      <c r="D92" s="917" t="s">
        <v>393</v>
      </c>
      <c r="E92" s="918" t="s">
        <v>394</v>
      </c>
      <c r="F92" s="915" t="s">
        <v>15</v>
      </c>
      <c r="G92" s="916" t="s">
        <v>336</v>
      </c>
      <c r="H92" s="916" t="s">
        <v>15</v>
      </c>
      <c r="I92" s="916" t="s">
        <v>190</v>
      </c>
      <c r="J92" s="920"/>
      <c r="K92" s="921">
        <v>2.8082479999999999</v>
      </c>
      <c r="L92" s="921">
        <v>102.389021</v>
      </c>
    </row>
    <row r="93" spans="1:12" ht="15.75">
      <c r="A93" s="910">
        <v>88</v>
      </c>
      <c r="B93" s="911" t="s">
        <v>251</v>
      </c>
      <c r="C93" s="912" t="s">
        <v>252</v>
      </c>
      <c r="D93" s="917" t="s">
        <v>253</v>
      </c>
      <c r="E93" s="918" t="s">
        <v>395</v>
      </c>
      <c r="F93" s="915" t="s">
        <v>15</v>
      </c>
      <c r="G93" s="916" t="s">
        <v>336</v>
      </c>
      <c r="H93" s="916" t="s">
        <v>15</v>
      </c>
      <c r="I93" s="916" t="s">
        <v>190</v>
      </c>
      <c r="J93" s="920"/>
      <c r="K93" s="921">
        <v>2.811178</v>
      </c>
      <c r="L93" s="921">
        <v>102.41327</v>
      </c>
    </row>
    <row r="94" spans="1:12" ht="15.75">
      <c r="A94" s="910">
        <v>89</v>
      </c>
      <c r="B94" s="911" t="s">
        <v>355</v>
      </c>
      <c r="C94" s="912" t="s">
        <v>356</v>
      </c>
      <c r="D94" s="917" t="s">
        <v>357</v>
      </c>
      <c r="E94" s="918" t="s">
        <v>396</v>
      </c>
      <c r="F94" s="915" t="s">
        <v>15</v>
      </c>
      <c r="G94" s="916" t="s">
        <v>336</v>
      </c>
      <c r="H94" s="916" t="s">
        <v>15</v>
      </c>
      <c r="I94" s="916" t="s">
        <v>190</v>
      </c>
      <c r="J94" s="920"/>
      <c r="K94" s="921">
        <v>2.805358</v>
      </c>
      <c r="L94" s="921">
        <v>102.385633</v>
      </c>
    </row>
    <row r="95" spans="1:12" ht="15.75">
      <c r="A95" s="910">
        <v>90</v>
      </c>
      <c r="B95" s="911" t="s">
        <v>355</v>
      </c>
      <c r="C95" s="912" t="s">
        <v>356</v>
      </c>
      <c r="D95" s="917" t="s">
        <v>357</v>
      </c>
      <c r="E95" s="918" t="s">
        <v>397</v>
      </c>
      <c r="F95" s="915" t="s">
        <v>15</v>
      </c>
      <c r="G95" s="916" t="s">
        <v>336</v>
      </c>
      <c r="H95" s="916" t="s">
        <v>15</v>
      </c>
      <c r="I95" s="916" t="s">
        <v>190</v>
      </c>
      <c r="J95" s="920"/>
      <c r="K95" s="921">
        <v>2.8050950000000001</v>
      </c>
      <c r="L95" s="921">
        <v>102.385276</v>
      </c>
    </row>
    <row r="96" spans="1:12" ht="15.75">
      <c r="A96" s="910">
        <v>91</v>
      </c>
      <c r="B96" s="911" t="s">
        <v>398</v>
      </c>
      <c r="C96" s="912" t="s">
        <v>399</v>
      </c>
      <c r="D96" s="917" t="s">
        <v>400</v>
      </c>
      <c r="E96" s="918" t="s">
        <v>401</v>
      </c>
      <c r="F96" s="915" t="s">
        <v>15</v>
      </c>
      <c r="G96" s="916" t="s">
        <v>336</v>
      </c>
      <c r="H96" s="916" t="s">
        <v>15</v>
      </c>
      <c r="I96" s="916" t="s">
        <v>190</v>
      </c>
      <c r="J96" s="920"/>
      <c r="K96" s="921">
        <v>2.8054000000000001</v>
      </c>
      <c r="L96" s="921">
        <v>102.384941</v>
      </c>
    </row>
    <row r="97" spans="1:12" ht="27">
      <c r="A97" s="910">
        <v>92</v>
      </c>
      <c r="B97" s="911" t="s">
        <v>402</v>
      </c>
      <c r="C97" s="912" t="s">
        <v>403</v>
      </c>
      <c r="D97" s="917" t="s">
        <v>404</v>
      </c>
      <c r="E97" s="918" t="s">
        <v>405</v>
      </c>
      <c r="F97" s="915" t="s">
        <v>15</v>
      </c>
      <c r="G97" s="916" t="s">
        <v>336</v>
      </c>
      <c r="H97" s="916" t="s">
        <v>15</v>
      </c>
      <c r="I97" s="916" t="s">
        <v>190</v>
      </c>
      <c r="J97" s="920"/>
      <c r="K97" s="921">
        <v>2.806845</v>
      </c>
      <c r="L97" s="921">
        <v>102.38012500000001</v>
      </c>
    </row>
    <row r="98" spans="1:12" ht="27">
      <c r="A98" s="910">
        <v>93</v>
      </c>
      <c r="B98" s="911" t="s">
        <v>402</v>
      </c>
      <c r="C98" s="912" t="s">
        <v>403</v>
      </c>
      <c r="D98" s="917" t="s">
        <v>406</v>
      </c>
      <c r="E98" s="918" t="s">
        <v>407</v>
      </c>
      <c r="F98" s="915" t="s">
        <v>15</v>
      </c>
      <c r="G98" s="916" t="s">
        <v>336</v>
      </c>
      <c r="H98" s="916" t="s">
        <v>15</v>
      </c>
      <c r="I98" s="916" t="s">
        <v>190</v>
      </c>
      <c r="J98" s="920"/>
      <c r="K98" s="921">
        <v>2.8069350000000002</v>
      </c>
      <c r="L98" s="921">
        <v>102.38019</v>
      </c>
    </row>
    <row r="99" spans="1:12" ht="27">
      <c r="A99" s="910">
        <v>94</v>
      </c>
      <c r="B99" s="911" t="s">
        <v>402</v>
      </c>
      <c r="C99" s="912" t="s">
        <v>403</v>
      </c>
      <c r="D99" s="917" t="s">
        <v>406</v>
      </c>
      <c r="E99" s="918" t="s">
        <v>408</v>
      </c>
      <c r="F99" s="915" t="s">
        <v>15</v>
      </c>
      <c r="G99" s="916" t="s">
        <v>409</v>
      </c>
      <c r="H99" s="916" t="s">
        <v>15</v>
      </c>
      <c r="I99" s="916" t="s">
        <v>410</v>
      </c>
      <c r="J99" s="920"/>
      <c r="K99" s="921">
        <v>2.8069299999999999</v>
      </c>
      <c r="L99" s="921">
        <v>102.380341</v>
      </c>
    </row>
    <row r="100" spans="1:12" ht="27">
      <c r="A100" s="910">
        <v>95</v>
      </c>
      <c r="B100" s="911" t="s">
        <v>411</v>
      </c>
      <c r="C100" s="912" t="s">
        <v>412</v>
      </c>
      <c r="D100" s="917" t="s">
        <v>413</v>
      </c>
      <c r="E100" s="918" t="s">
        <v>414</v>
      </c>
      <c r="F100" s="915" t="s">
        <v>15</v>
      </c>
      <c r="G100" s="916" t="s">
        <v>409</v>
      </c>
      <c r="H100" s="916" t="s">
        <v>15</v>
      </c>
      <c r="I100" s="916" t="s">
        <v>410</v>
      </c>
      <c r="J100" s="920"/>
      <c r="K100" s="921">
        <v>2.8270460000000002</v>
      </c>
      <c r="L100" s="921">
        <v>102.40920300000001</v>
      </c>
    </row>
    <row r="101" spans="1:12" ht="39.75">
      <c r="A101" s="910">
        <v>96</v>
      </c>
      <c r="B101" s="911" t="s">
        <v>411</v>
      </c>
      <c r="C101" s="912" t="s">
        <v>415</v>
      </c>
      <c r="D101" s="917" t="s">
        <v>413</v>
      </c>
      <c r="E101" s="918" t="s">
        <v>416</v>
      </c>
      <c r="F101" s="915" t="s">
        <v>15</v>
      </c>
      <c r="G101" s="916" t="s">
        <v>409</v>
      </c>
      <c r="H101" s="916" t="s">
        <v>15</v>
      </c>
      <c r="I101" s="916" t="s">
        <v>410</v>
      </c>
      <c r="J101" s="920"/>
      <c r="K101" s="921">
        <v>2.8343959999999999</v>
      </c>
      <c r="L101" s="921">
        <v>102.424476</v>
      </c>
    </row>
    <row r="102" spans="1:12" ht="27">
      <c r="A102" s="910">
        <v>97</v>
      </c>
      <c r="B102" s="911" t="s">
        <v>417</v>
      </c>
      <c r="C102" s="912" t="s">
        <v>418</v>
      </c>
      <c r="D102" s="917" t="s">
        <v>419</v>
      </c>
      <c r="E102" s="918" t="s">
        <v>420</v>
      </c>
      <c r="F102" s="915" t="s">
        <v>15</v>
      </c>
      <c r="G102" s="916" t="s">
        <v>409</v>
      </c>
      <c r="H102" s="916" t="s">
        <v>15</v>
      </c>
      <c r="I102" s="916" t="s">
        <v>410</v>
      </c>
      <c r="J102" s="920"/>
      <c r="K102" s="921">
        <v>2.8347959999999999</v>
      </c>
      <c r="L102" s="921">
        <v>102.426896</v>
      </c>
    </row>
    <row r="103" spans="1:12" ht="27">
      <c r="A103" s="910">
        <v>98</v>
      </c>
      <c r="B103" s="911" t="s">
        <v>411</v>
      </c>
      <c r="C103" s="912" t="s">
        <v>418</v>
      </c>
      <c r="D103" s="917" t="s">
        <v>413</v>
      </c>
      <c r="E103" s="918" t="s">
        <v>421</v>
      </c>
      <c r="F103" s="915" t="s">
        <v>15</v>
      </c>
      <c r="G103" s="916" t="s">
        <v>409</v>
      </c>
      <c r="H103" s="916" t="s">
        <v>15</v>
      </c>
      <c r="I103" s="916" t="s">
        <v>410</v>
      </c>
      <c r="J103" s="920"/>
      <c r="K103" s="921">
        <v>2.834813</v>
      </c>
      <c r="L103" s="921">
        <v>102.427941</v>
      </c>
    </row>
    <row r="104" spans="1:12" ht="15.75">
      <c r="A104" s="910">
        <v>99</v>
      </c>
      <c r="B104" s="911" t="s">
        <v>422</v>
      </c>
      <c r="C104" s="912" t="s">
        <v>423</v>
      </c>
      <c r="D104" s="917" t="s">
        <v>424</v>
      </c>
      <c r="E104" s="918" t="s">
        <v>425</v>
      </c>
      <c r="F104" s="915" t="s">
        <v>15</v>
      </c>
      <c r="G104" s="916" t="s">
        <v>409</v>
      </c>
      <c r="H104" s="916" t="s">
        <v>15</v>
      </c>
      <c r="I104" s="916" t="s">
        <v>410</v>
      </c>
      <c r="J104" s="920"/>
      <c r="K104" s="921">
        <v>2.8300700000000001</v>
      </c>
      <c r="L104" s="921">
        <v>102.418553</v>
      </c>
    </row>
    <row r="105" spans="1:12" ht="15.75">
      <c r="A105" s="910">
        <v>100</v>
      </c>
      <c r="B105" s="911" t="s">
        <v>426</v>
      </c>
      <c r="C105" s="912" t="s">
        <v>427</v>
      </c>
      <c r="D105" s="917" t="s">
        <v>428</v>
      </c>
      <c r="E105" s="918" t="s">
        <v>429</v>
      </c>
      <c r="F105" s="915" t="s">
        <v>15</v>
      </c>
      <c r="G105" s="916" t="s">
        <v>409</v>
      </c>
      <c r="H105" s="916" t="s">
        <v>15</v>
      </c>
      <c r="I105" s="916" t="s">
        <v>410</v>
      </c>
      <c r="J105" s="920"/>
      <c r="K105" s="921">
        <v>2.804786</v>
      </c>
      <c r="L105" s="921">
        <v>102.410405</v>
      </c>
    </row>
    <row r="106" spans="1:12" ht="15.75">
      <c r="A106" s="910">
        <v>101</v>
      </c>
      <c r="B106" s="911" t="s">
        <v>430</v>
      </c>
      <c r="C106" s="912" t="s">
        <v>431</v>
      </c>
      <c r="D106" s="917" t="s">
        <v>432</v>
      </c>
      <c r="E106" s="918" t="s">
        <v>433</v>
      </c>
      <c r="F106" s="915" t="s">
        <v>15</v>
      </c>
      <c r="G106" s="916" t="s">
        <v>409</v>
      </c>
      <c r="H106" s="916" t="s">
        <v>15</v>
      </c>
      <c r="I106" s="916" t="s">
        <v>410</v>
      </c>
      <c r="J106" s="920"/>
      <c r="K106" s="921">
        <v>2.8058749999999999</v>
      </c>
      <c r="L106" s="921">
        <v>102.409311</v>
      </c>
    </row>
    <row r="107" spans="1:12" ht="27">
      <c r="A107" s="910">
        <v>102</v>
      </c>
      <c r="B107" s="911" t="s">
        <v>434</v>
      </c>
      <c r="C107" s="912" t="s">
        <v>435</v>
      </c>
      <c r="D107" s="917" t="s">
        <v>428</v>
      </c>
      <c r="E107" s="918" t="s">
        <v>436</v>
      </c>
      <c r="F107" s="915" t="s">
        <v>15</v>
      </c>
      <c r="G107" s="916" t="s">
        <v>409</v>
      </c>
      <c r="H107" s="916" t="s">
        <v>15</v>
      </c>
      <c r="I107" s="916" t="s">
        <v>437</v>
      </c>
      <c r="J107" s="920"/>
      <c r="K107" s="921">
        <v>2.834946</v>
      </c>
      <c r="L107" s="921">
        <v>102.40972499999999</v>
      </c>
    </row>
    <row r="108" spans="1:12" ht="15.75">
      <c r="A108" s="910">
        <v>103</v>
      </c>
      <c r="B108" s="911" t="s">
        <v>434</v>
      </c>
      <c r="C108" s="912" t="s">
        <v>435</v>
      </c>
      <c r="D108" s="917" t="s">
        <v>428</v>
      </c>
      <c r="E108" s="918" t="s">
        <v>438</v>
      </c>
      <c r="F108" s="915" t="s">
        <v>15</v>
      </c>
      <c r="G108" s="916" t="s">
        <v>409</v>
      </c>
      <c r="H108" s="916" t="s">
        <v>15</v>
      </c>
      <c r="I108" s="916" t="s">
        <v>437</v>
      </c>
      <c r="J108" s="920"/>
      <c r="K108" s="921">
        <v>2.8070650000000001</v>
      </c>
      <c r="L108" s="921">
        <v>102.38031100000001</v>
      </c>
    </row>
    <row r="109" spans="1:12" ht="15.75">
      <c r="A109" s="910">
        <v>104</v>
      </c>
      <c r="B109" s="911" t="s">
        <v>439</v>
      </c>
      <c r="C109" s="912" t="s">
        <v>440</v>
      </c>
      <c r="D109" s="917" t="s">
        <v>441</v>
      </c>
      <c r="E109" s="918" t="s">
        <v>442</v>
      </c>
      <c r="F109" s="915" t="s">
        <v>15</v>
      </c>
      <c r="G109" s="916" t="s">
        <v>409</v>
      </c>
      <c r="H109" s="916" t="s">
        <v>15</v>
      </c>
      <c r="I109" s="916" t="s">
        <v>437</v>
      </c>
      <c r="J109" s="920"/>
      <c r="K109" s="921">
        <v>2.804948</v>
      </c>
      <c r="L109" s="921">
        <v>102.3848</v>
      </c>
    </row>
    <row r="110" spans="1:12" ht="27">
      <c r="A110" s="910">
        <v>105</v>
      </c>
      <c r="B110" s="911" t="s">
        <v>443</v>
      </c>
      <c r="C110" s="912" t="s">
        <v>444</v>
      </c>
      <c r="D110" s="917" t="s">
        <v>445</v>
      </c>
      <c r="E110" s="918" t="s">
        <v>446</v>
      </c>
      <c r="F110" s="915" t="s">
        <v>15</v>
      </c>
      <c r="G110" s="916" t="s">
        <v>409</v>
      </c>
      <c r="H110" s="916" t="s">
        <v>15</v>
      </c>
      <c r="I110" s="916" t="s">
        <v>437</v>
      </c>
      <c r="J110" s="920"/>
      <c r="K110" s="921">
        <v>2.8581349999999999</v>
      </c>
      <c r="L110" s="921">
        <v>102.523293</v>
      </c>
    </row>
    <row r="111" spans="1:12" ht="27">
      <c r="A111" s="910">
        <v>106</v>
      </c>
      <c r="B111" s="911" t="s">
        <v>443</v>
      </c>
      <c r="C111" s="912" t="s">
        <v>444</v>
      </c>
      <c r="D111" s="917" t="s">
        <v>445</v>
      </c>
      <c r="E111" s="918" t="s">
        <v>447</v>
      </c>
      <c r="F111" s="915" t="s">
        <v>15</v>
      </c>
      <c r="G111" s="916" t="s">
        <v>409</v>
      </c>
      <c r="H111" s="916" t="s">
        <v>15</v>
      </c>
      <c r="I111" s="916" t="s">
        <v>437</v>
      </c>
      <c r="J111" s="920"/>
      <c r="K111" s="921">
        <v>2.8580830000000002</v>
      </c>
      <c r="L111" s="921">
        <v>102.52112</v>
      </c>
    </row>
    <row r="112" spans="1:12" ht="15.75">
      <c r="A112" s="910">
        <v>107</v>
      </c>
      <c r="B112" s="911" t="s">
        <v>391</v>
      </c>
      <c r="C112" s="912" t="s">
        <v>392</v>
      </c>
      <c r="D112" s="917" t="s">
        <v>393</v>
      </c>
      <c r="E112" s="918" t="s">
        <v>448</v>
      </c>
      <c r="F112" s="915" t="s">
        <v>15</v>
      </c>
      <c r="G112" s="916" t="s">
        <v>409</v>
      </c>
      <c r="H112" s="916" t="s">
        <v>15</v>
      </c>
      <c r="I112" s="916" t="s">
        <v>437</v>
      </c>
      <c r="J112" s="920"/>
      <c r="K112" s="921">
        <v>2.8413599999999999</v>
      </c>
      <c r="L112" s="921">
        <v>102.40959100000001</v>
      </c>
    </row>
    <row r="113" spans="1:12" ht="15.75">
      <c r="A113" s="910">
        <v>108</v>
      </c>
      <c r="B113" s="911" t="s">
        <v>449</v>
      </c>
      <c r="C113" s="912" t="s">
        <v>450</v>
      </c>
      <c r="D113" s="917" t="s">
        <v>451</v>
      </c>
      <c r="E113" s="918" t="s">
        <v>452</v>
      </c>
      <c r="F113" s="915" t="s">
        <v>15</v>
      </c>
      <c r="G113" s="916" t="s">
        <v>409</v>
      </c>
      <c r="H113" s="916" t="s">
        <v>15</v>
      </c>
      <c r="I113" s="916" t="s">
        <v>437</v>
      </c>
      <c r="J113" s="920"/>
      <c r="K113" s="921">
        <v>2.8212109999999999</v>
      </c>
      <c r="L113" s="921">
        <v>102.41338</v>
      </c>
    </row>
    <row r="114" spans="1:12" ht="15.75">
      <c r="A114" s="910">
        <v>109</v>
      </c>
      <c r="B114" s="911" t="s">
        <v>453</v>
      </c>
      <c r="C114" s="912" t="s">
        <v>454</v>
      </c>
      <c r="D114" s="917" t="s">
        <v>455</v>
      </c>
      <c r="E114" s="918" t="s">
        <v>456</v>
      </c>
      <c r="F114" s="915" t="s">
        <v>15</v>
      </c>
      <c r="G114" s="916" t="s">
        <v>409</v>
      </c>
      <c r="H114" s="916" t="s">
        <v>15</v>
      </c>
      <c r="I114" s="916" t="s">
        <v>457</v>
      </c>
      <c r="J114" s="920"/>
      <c r="K114" s="921">
        <v>2.8080949999999998</v>
      </c>
      <c r="L114" s="921">
        <v>102.38968</v>
      </c>
    </row>
    <row r="115" spans="1:12" ht="27">
      <c r="A115" s="910">
        <v>110</v>
      </c>
      <c r="B115" s="911" t="s">
        <v>458</v>
      </c>
      <c r="C115" s="912" t="s">
        <v>459</v>
      </c>
      <c r="D115" s="917" t="s">
        <v>460</v>
      </c>
      <c r="E115" s="918" t="s">
        <v>461</v>
      </c>
      <c r="F115" s="915" t="s">
        <v>15</v>
      </c>
      <c r="G115" s="916" t="s">
        <v>409</v>
      </c>
      <c r="H115" s="916" t="s">
        <v>15</v>
      </c>
      <c r="I115" s="916" t="s">
        <v>457</v>
      </c>
      <c r="J115" s="920"/>
      <c r="K115" s="921">
        <v>2.6987510000000001</v>
      </c>
      <c r="L115" s="921">
        <v>102.509585</v>
      </c>
    </row>
    <row r="116" spans="1:12" ht="15.75">
      <c r="A116" s="910">
        <v>111</v>
      </c>
      <c r="B116" s="911" t="s">
        <v>453</v>
      </c>
      <c r="C116" s="912" t="s">
        <v>462</v>
      </c>
      <c r="D116" s="917" t="s">
        <v>455</v>
      </c>
      <c r="E116" s="918" t="s">
        <v>463</v>
      </c>
      <c r="F116" s="915" t="s">
        <v>15</v>
      </c>
      <c r="G116" s="916" t="s">
        <v>409</v>
      </c>
      <c r="H116" s="916" t="s">
        <v>15</v>
      </c>
      <c r="I116" s="916" t="s">
        <v>410</v>
      </c>
      <c r="J116" s="920"/>
      <c r="K116" s="921">
        <v>2.8080029999999998</v>
      </c>
      <c r="L116" s="921">
        <v>102.389195</v>
      </c>
    </row>
    <row r="117" spans="1:12" ht="15.75">
      <c r="A117" s="910">
        <v>112</v>
      </c>
      <c r="B117" s="911" t="s">
        <v>453</v>
      </c>
      <c r="C117" s="912" t="s">
        <v>462</v>
      </c>
      <c r="D117" s="917" t="s">
        <v>455</v>
      </c>
      <c r="E117" s="918" t="s">
        <v>464</v>
      </c>
      <c r="F117" s="915" t="s">
        <v>15</v>
      </c>
      <c r="G117" s="916" t="s">
        <v>409</v>
      </c>
      <c r="H117" s="916" t="s">
        <v>15</v>
      </c>
      <c r="I117" s="916" t="s">
        <v>410</v>
      </c>
      <c r="J117" s="920"/>
      <c r="K117" s="921">
        <v>2.8044129999999998</v>
      </c>
      <c r="L117" s="921">
        <v>102.41010300000001</v>
      </c>
    </row>
    <row r="118" spans="1:12" ht="15.75">
      <c r="A118" s="910">
        <v>113</v>
      </c>
      <c r="B118" s="922" t="s">
        <v>465</v>
      </c>
      <c r="C118" s="923" t="s">
        <v>466</v>
      </c>
      <c r="D118" s="924" t="s">
        <v>467</v>
      </c>
      <c r="E118" s="925" t="s">
        <v>468</v>
      </c>
      <c r="F118" s="924" t="s">
        <v>15</v>
      </c>
      <c r="G118" s="924" t="s">
        <v>469</v>
      </c>
      <c r="H118" s="924" t="s">
        <v>15</v>
      </c>
      <c r="I118" s="924" t="s">
        <v>470</v>
      </c>
      <c r="J118" s="924"/>
      <c r="K118" s="921">
        <v>2.8046899999999999</v>
      </c>
      <c r="L118" s="921">
        <v>102.41043500000001</v>
      </c>
    </row>
    <row r="119" spans="1:12" ht="15.75">
      <c r="A119" s="910">
        <v>114</v>
      </c>
      <c r="B119" s="922" t="s">
        <v>471</v>
      </c>
      <c r="C119" s="923" t="s">
        <v>472</v>
      </c>
      <c r="D119" s="924" t="s">
        <v>473</v>
      </c>
      <c r="E119" s="925" t="s">
        <v>474</v>
      </c>
      <c r="F119" s="924" t="s">
        <v>15</v>
      </c>
      <c r="G119" s="924" t="s">
        <v>469</v>
      </c>
      <c r="H119" s="924" t="s">
        <v>15</v>
      </c>
      <c r="I119" s="924" t="s">
        <v>470</v>
      </c>
      <c r="J119" s="924"/>
      <c r="K119" s="921">
        <v>2.7962400000000001</v>
      </c>
      <c r="L119" s="921">
        <v>102.388656</v>
      </c>
    </row>
    <row r="120" spans="1:12" ht="15.75">
      <c r="A120" s="910">
        <v>115</v>
      </c>
      <c r="B120" s="922" t="s">
        <v>465</v>
      </c>
      <c r="C120" s="923" t="s">
        <v>466</v>
      </c>
      <c r="D120" s="924" t="s">
        <v>467</v>
      </c>
      <c r="E120" s="925" t="s">
        <v>475</v>
      </c>
      <c r="F120" s="924" t="s">
        <v>15</v>
      </c>
      <c r="G120" s="924" t="s">
        <v>469</v>
      </c>
      <c r="H120" s="924" t="s">
        <v>15</v>
      </c>
      <c r="I120" s="924" t="s">
        <v>190</v>
      </c>
      <c r="J120" s="924"/>
      <c r="K120" s="921">
        <v>2.8047529999999998</v>
      </c>
      <c r="L120" s="921">
        <v>102.410905</v>
      </c>
    </row>
    <row r="121" spans="1:12" ht="15.75">
      <c r="A121" s="910">
        <v>116</v>
      </c>
      <c r="B121" s="922" t="s">
        <v>476</v>
      </c>
      <c r="C121" s="923" t="s">
        <v>477</v>
      </c>
      <c r="D121" s="924" t="s">
        <v>478</v>
      </c>
      <c r="E121" s="925" t="s">
        <v>479</v>
      </c>
      <c r="F121" s="924" t="s">
        <v>14</v>
      </c>
      <c r="G121" s="924" t="s">
        <v>480</v>
      </c>
      <c r="H121" s="924" t="s">
        <v>14</v>
      </c>
      <c r="I121" s="924" t="s">
        <v>481</v>
      </c>
      <c r="J121" s="924"/>
      <c r="K121" s="921">
        <v>2.7076558999999998</v>
      </c>
      <c r="L121" s="921">
        <v>102.2615272</v>
      </c>
    </row>
    <row r="122" spans="1:12" ht="27">
      <c r="A122" s="910">
        <v>117</v>
      </c>
      <c r="B122" s="922" t="s">
        <v>482</v>
      </c>
      <c r="C122" s="923" t="s">
        <v>483</v>
      </c>
      <c r="D122" s="924" t="s">
        <v>484</v>
      </c>
      <c r="E122" s="925" t="s">
        <v>485</v>
      </c>
      <c r="F122" s="924" t="s">
        <v>14</v>
      </c>
      <c r="G122" s="924" t="s">
        <v>486</v>
      </c>
      <c r="H122" s="924" t="s">
        <v>14</v>
      </c>
      <c r="I122" s="924" t="s">
        <v>481</v>
      </c>
      <c r="J122" s="924"/>
      <c r="K122" s="921">
        <v>2.667144</v>
      </c>
      <c r="L122" s="921">
        <v>2.173187</v>
      </c>
    </row>
    <row r="123" spans="1:12" ht="15.75">
      <c r="A123" s="910">
        <v>118</v>
      </c>
      <c r="B123" s="922" t="s">
        <v>487</v>
      </c>
      <c r="C123" s="923" t="s">
        <v>488</v>
      </c>
      <c r="D123" s="924" t="s">
        <v>489</v>
      </c>
      <c r="E123" s="925" t="s">
        <v>490</v>
      </c>
      <c r="F123" s="924" t="s">
        <v>14</v>
      </c>
      <c r="G123" s="924" t="s">
        <v>486</v>
      </c>
      <c r="H123" s="924" t="s">
        <v>14</v>
      </c>
      <c r="I123" s="924" t="s">
        <v>486</v>
      </c>
      <c r="J123" s="924"/>
      <c r="K123" s="921">
        <v>2.6789299999999998</v>
      </c>
      <c r="L123" s="921">
        <v>102.349009</v>
      </c>
    </row>
    <row r="124" spans="1:12" ht="15.75">
      <c r="A124" s="910">
        <v>119</v>
      </c>
      <c r="B124" s="922" t="s">
        <v>487</v>
      </c>
      <c r="C124" s="923" t="s">
        <v>488</v>
      </c>
      <c r="D124" s="924" t="s">
        <v>489</v>
      </c>
      <c r="E124" s="925" t="s">
        <v>491</v>
      </c>
      <c r="F124" s="924" t="s">
        <v>14</v>
      </c>
      <c r="G124" s="924" t="s">
        <v>486</v>
      </c>
      <c r="H124" s="924" t="s">
        <v>14</v>
      </c>
      <c r="I124" s="924" t="s">
        <v>486</v>
      </c>
      <c r="J124" s="924"/>
      <c r="K124" s="921">
        <v>2.7019470000000001</v>
      </c>
      <c r="L124" s="921">
        <v>102.24805600000001</v>
      </c>
    </row>
    <row r="125" spans="1:12" ht="15.75">
      <c r="A125" s="910">
        <v>120</v>
      </c>
      <c r="B125" s="922" t="s">
        <v>487</v>
      </c>
      <c r="C125" s="923" t="s">
        <v>488</v>
      </c>
      <c r="D125" s="924" t="s">
        <v>489</v>
      </c>
      <c r="E125" s="925" t="s">
        <v>492</v>
      </c>
      <c r="F125" s="924" t="s">
        <v>14</v>
      </c>
      <c r="G125" s="924" t="s">
        <v>486</v>
      </c>
      <c r="H125" s="924" t="s">
        <v>14</v>
      </c>
      <c r="I125" s="924" t="s">
        <v>486</v>
      </c>
      <c r="J125" s="924"/>
      <c r="K125" s="921">
        <v>2.7019959999999998</v>
      </c>
      <c r="L125" s="921">
        <v>102.248501</v>
      </c>
    </row>
    <row r="126" spans="1:12" ht="15.75">
      <c r="A126" s="910">
        <v>121</v>
      </c>
      <c r="B126" s="922" t="s">
        <v>487</v>
      </c>
      <c r="C126" s="923" t="s">
        <v>488</v>
      </c>
      <c r="D126" s="924" t="s">
        <v>489</v>
      </c>
      <c r="E126" s="925" t="s">
        <v>493</v>
      </c>
      <c r="F126" s="924" t="s">
        <v>14</v>
      </c>
      <c r="G126" s="924" t="s">
        <v>486</v>
      </c>
      <c r="H126" s="924" t="s">
        <v>14</v>
      </c>
      <c r="I126" s="924" t="s">
        <v>486</v>
      </c>
      <c r="J126" s="924"/>
      <c r="K126" s="921">
        <v>2.701756</v>
      </c>
      <c r="L126" s="921">
        <v>102.248636</v>
      </c>
    </row>
    <row r="127" spans="1:12" ht="15.75">
      <c r="A127" s="910">
        <v>122</v>
      </c>
      <c r="B127" s="922" t="s">
        <v>487</v>
      </c>
      <c r="C127" s="923" t="s">
        <v>488</v>
      </c>
      <c r="D127" s="924" t="s">
        <v>489</v>
      </c>
      <c r="E127" s="925" t="s">
        <v>494</v>
      </c>
      <c r="F127" s="924" t="s">
        <v>14</v>
      </c>
      <c r="G127" s="924" t="s">
        <v>486</v>
      </c>
      <c r="H127" s="924" t="s">
        <v>14</v>
      </c>
      <c r="I127" s="924" t="s">
        <v>495</v>
      </c>
      <c r="J127" s="924"/>
      <c r="K127" s="921">
        <v>2.701657</v>
      </c>
      <c r="L127" s="921">
        <v>102.24862299999999</v>
      </c>
    </row>
    <row r="128" spans="1:12" ht="15.75">
      <c r="A128" s="910">
        <v>123</v>
      </c>
      <c r="B128" s="922" t="s">
        <v>496</v>
      </c>
      <c r="C128" s="923" t="s">
        <v>497</v>
      </c>
      <c r="D128" s="924" t="s">
        <v>498</v>
      </c>
      <c r="E128" s="925" t="s">
        <v>499</v>
      </c>
      <c r="F128" s="924" t="s">
        <v>14</v>
      </c>
      <c r="G128" s="924" t="s">
        <v>481</v>
      </c>
      <c r="H128" s="924" t="s">
        <v>14</v>
      </c>
      <c r="I128" s="924" t="s">
        <v>495</v>
      </c>
      <c r="J128" s="924"/>
      <c r="K128" s="921">
        <v>2.741581</v>
      </c>
      <c r="L128" s="921">
        <v>102.33755499999999</v>
      </c>
    </row>
    <row r="129" spans="1:12" ht="15.75">
      <c r="A129" s="910">
        <v>124</v>
      </c>
      <c r="B129" s="922" t="s">
        <v>500</v>
      </c>
      <c r="C129" s="923" t="s">
        <v>501</v>
      </c>
      <c r="D129" s="924" t="s">
        <v>502</v>
      </c>
      <c r="E129" s="925" t="s">
        <v>503</v>
      </c>
      <c r="F129" s="924" t="s">
        <v>14</v>
      </c>
      <c r="G129" s="924" t="s">
        <v>481</v>
      </c>
      <c r="H129" s="924" t="s">
        <v>14</v>
      </c>
      <c r="I129" s="924" t="s">
        <v>495</v>
      </c>
      <c r="J129" s="924"/>
      <c r="K129" s="921">
        <v>2.7344499999999998</v>
      </c>
      <c r="L129" s="921">
        <v>102.234286</v>
      </c>
    </row>
    <row r="130" spans="1:12" ht="15.75">
      <c r="A130" s="910">
        <v>125</v>
      </c>
      <c r="B130" s="922" t="s">
        <v>504</v>
      </c>
      <c r="C130" s="923" t="s">
        <v>501</v>
      </c>
      <c r="D130" s="924" t="s">
        <v>502</v>
      </c>
      <c r="E130" s="925" t="s">
        <v>505</v>
      </c>
      <c r="F130" s="924" t="s">
        <v>14</v>
      </c>
      <c r="G130" s="924" t="s">
        <v>481</v>
      </c>
      <c r="H130" s="924" t="s">
        <v>14</v>
      </c>
      <c r="I130" s="924" t="s">
        <v>495</v>
      </c>
      <c r="J130" s="924"/>
      <c r="K130" s="921">
        <v>2.7375780000000001</v>
      </c>
      <c r="L130" s="921">
        <v>102.23160799999999</v>
      </c>
    </row>
    <row r="131" spans="1:12" ht="27">
      <c r="A131" s="910">
        <v>126</v>
      </c>
      <c r="B131" s="922" t="s">
        <v>487</v>
      </c>
      <c r="C131" s="923" t="s">
        <v>488</v>
      </c>
      <c r="D131" s="924" t="s">
        <v>489</v>
      </c>
      <c r="E131" s="925" t="s">
        <v>506</v>
      </c>
      <c r="F131" s="924" t="s">
        <v>14</v>
      </c>
      <c r="G131" s="924" t="s">
        <v>507</v>
      </c>
      <c r="H131" s="924" t="s">
        <v>14</v>
      </c>
      <c r="I131" s="924" t="s">
        <v>495</v>
      </c>
      <c r="J131" s="924"/>
      <c r="K131" s="921">
        <v>2.70221</v>
      </c>
      <c r="L131" s="921">
        <v>102.24767199999999</v>
      </c>
    </row>
    <row r="132" spans="1:12" ht="15.75">
      <c r="A132" s="910">
        <v>127</v>
      </c>
      <c r="B132" s="922" t="s">
        <v>508</v>
      </c>
      <c r="C132" s="923" t="s">
        <v>509</v>
      </c>
      <c r="D132" s="924"/>
      <c r="E132" s="925" t="s">
        <v>510</v>
      </c>
      <c r="F132" s="924" t="s">
        <v>17</v>
      </c>
      <c r="G132" s="924" t="s">
        <v>511</v>
      </c>
      <c r="H132" s="924" t="s">
        <v>512</v>
      </c>
      <c r="I132" s="924" t="s">
        <v>513</v>
      </c>
      <c r="J132" s="924"/>
      <c r="K132" s="921">
        <v>2.5254783000000001</v>
      </c>
      <c r="L132" s="921">
        <v>101.800445</v>
      </c>
    </row>
    <row r="133" spans="1:12" ht="27">
      <c r="A133" s="910">
        <v>128</v>
      </c>
      <c r="B133" s="922" t="s">
        <v>508</v>
      </c>
      <c r="C133" s="923" t="s">
        <v>509</v>
      </c>
      <c r="D133" s="924" t="s">
        <v>514</v>
      </c>
      <c r="E133" s="925" t="s">
        <v>515</v>
      </c>
      <c r="F133" s="924" t="s">
        <v>17</v>
      </c>
      <c r="G133" s="924" t="s">
        <v>511</v>
      </c>
      <c r="H133" s="924" t="s">
        <v>512</v>
      </c>
      <c r="I133" s="924" t="s">
        <v>513</v>
      </c>
      <c r="J133" s="924"/>
      <c r="K133" s="921">
        <v>2.5254783000000001</v>
      </c>
      <c r="L133" s="921">
        <v>101.800445</v>
      </c>
    </row>
    <row r="134" spans="1:12" ht="15.75">
      <c r="A134" s="910">
        <v>129</v>
      </c>
      <c r="B134" s="922" t="s">
        <v>508</v>
      </c>
      <c r="C134" s="923" t="s">
        <v>509</v>
      </c>
      <c r="D134" s="924" t="s">
        <v>514</v>
      </c>
      <c r="E134" s="925" t="s">
        <v>516</v>
      </c>
      <c r="F134" s="924" t="s">
        <v>17</v>
      </c>
      <c r="G134" s="924" t="s">
        <v>511</v>
      </c>
      <c r="H134" s="924" t="s">
        <v>512</v>
      </c>
      <c r="I134" s="924" t="s">
        <v>513</v>
      </c>
      <c r="J134" s="924"/>
      <c r="K134" s="921">
        <v>2.5153150000000002</v>
      </c>
      <c r="L134" s="921">
        <v>102.0226483</v>
      </c>
    </row>
    <row r="135" spans="1:12" ht="15.75">
      <c r="A135" s="910">
        <v>130</v>
      </c>
      <c r="B135" s="922" t="s">
        <v>517</v>
      </c>
      <c r="C135" s="923" t="s">
        <v>518</v>
      </c>
      <c r="D135" s="924" t="s">
        <v>519</v>
      </c>
      <c r="E135" s="925" t="s">
        <v>520</v>
      </c>
      <c r="F135" s="924" t="s">
        <v>17</v>
      </c>
      <c r="G135" s="924" t="s">
        <v>511</v>
      </c>
      <c r="H135" s="924" t="s">
        <v>512</v>
      </c>
      <c r="I135" s="924" t="s">
        <v>513</v>
      </c>
      <c r="J135" s="924"/>
      <c r="K135" s="921">
        <v>2.5659709999999998</v>
      </c>
      <c r="L135" s="921">
        <v>101.82216</v>
      </c>
    </row>
    <row r="136" spans="1:12" ht="15.75">
      <c r="A136" s="910">
        <v>131</v>
      </c>
      <c r="B136" s="922" t="s">
        <v>508</v>
      </c>
      <c r="C136" s="923" t="s">
        <v>509</v>
      </c>
      <c r="D136" s="924" t="s">
        <v>514</v>
      </c>
      <c r="E136" s="925" t="s">
        <v>521</v>
      </c>
      <c r="F136" s="924" t="s">
        <v>17</v>
      </c>
      <c r="G136" s="924" t="s">
        <v>511</v>
      </c>
      <c r="H136" s="924" t="s">
        <v>512</v>
      </c>
      <c r="I136" s="924" t="s">
        <v>513</v>
      </c>
      <c r="J136" s="924"/>
      <c r="K136" s="921">
        <v>2.5254783000000001</v>
      </c>
      <c r="L136" s="921">
        <v>101.800445</v>
      </c>
    </row>
    <row r="137" spans="1:12" ht="15.75">
      <c r="A137" s="910">
        <v>132</v>
      </c>
      <c r="B137" s="922" t="s">
        <v>522</v>
      </c>
      <c r="C137" s="923" t="s">
        <v>523</v>
      </c>
      <c r="D137" s="924" t="s">
        <v>524</v>
      </c>
      <c r="E137" s="925" t="s">
        <v>525</v>
      </c>
      <c r="F137" s="924" t="s">
        <v>17</v>
      </c>
      <c r="G137" s="924" t="s">
        <v>511</v>
      </c>
      <c r="H137" s="924" t="s">
        <v>512</v>
      </c>
      <c r="I137" s="924" t="s">
        <v>513</v>
      </c>
      <c r="J137" s="924"/>
      <c r="K137" s="921">
        <v>2.4169564000000001</v>
      </c>
      <c r="L137" s="921">
        <v>102.0028791</v>
      </c>
    </row>
    <row r="138" spans="1:12" ht="15.75">
      <c r="A138" s="910">
        <v>133</v>
      </c>
      <c r="B138" s="922" t="s">
        <v>522</v>
      </c>
      <c r="C138" s="923" t="s">
        <v>523</v>
      </c>
      <c r="D138" s="924" t="s">
        <v>524</v>
      </c>
      <c r="E138" s="925" t="s">
        <v>526</v>
      </c>
      <c r="F138" s="924" t="s">
        <v>17</v>
      </c>
      <c r="G138" s="924" t="s">
        <v>511</v>
      </c>
      <c r="H138" s="924" t="s">
        <v>512</v>
      </c>
      <c r="I138" s="924" t="s">
        <v>513</v>
      </c>
      <c r="J138" s="924"/>
      <c r="K138" s="921">
        <v>2.4249086000000002</v>
      </c>
      <c r="L138" s="921">
        <v>101.9905651</v>
      </c>
    </row>
    <row r="139" spans="1:12" ht="15.75">
      <c r="A139" s="910">
        <v>134</v>
      </c>
      <c r="B139" s="922" t="s">
        <v>527</v>
      </c>
      <c r="C139" s="923" t="s">
        <v>528</v>
      </c>
      <c r="D139" s="924" t="s">
        <v>529</v>
      </c>
      <c r="E139" s="925" t="s">
        <v>530</v>
      </c>
      <c r="F139" s="924" t="s">
        <v>17</v>
      </c>
      <c r="G139" s="924" t="s">
        <v>511</v>
      </c>
      <c r="H139" s="924" t="s">
        <v>512</v>
      </c>
      <c r="I139" s="924" t="s">
        <v>513</v>
      </c>
      <c r="J139" s="924"/>
      <c r="K139" s="921">
        <v>2.5475180000000002</v>
      </c>
      <c r="L139" s="921">
        <v>1.82786</v>
      </c>
    </row>
    <row r="140" spans="1:12" ht="15.75">
      <c r="A140" s="910">
        <v>135</v>
      </c>
      <c r="B140" s="922" t="s">
        <v>517</v>
      </c>
      <c r="C140" s="923" t="s">
        <v>518</v>
      </c>
      <c r="D140" s="924" t="s">
        <v>519</v>
      </c>
      <c r="E140" s="925" t="s">
        <v>531</v>
      </c>
      <c r="F140" s="924" t="s">
        <v>17</v>
      </c>
      <c r="G140" s="924" t="s">
        <v>511</v>
      </c>
      <c r="H140" s="924" t="s">
        <v>512</v>
      </c>
      <c r="I140" s="924" t="s">
        <v>513</v>
      </c>
      <c r="J140" s="924"/>
      <c r="K140" s="921">
        <v>2.5659709999999998</v>
      </c>
      <c r="L140" s="921">
        <v>1.82216</v>
      </c>
    </row>
    <row r="141" spans="1:12" ht="15.75">
      <c r="A141" s="910">
        <v>136</v>
      </c>
      <c r="B141" s="922" t="s">
        <v>532</v>
      </c>
      <c r="C141" s="923" t="s">
        <v>533</v>
      </c>
      <c r="D141" s="924" t="s">
        <v>534</v>
      </c>
      <c r="E141" s="925" t="s">
        <v>535</v>
      </c>
      <c r="F141" s="924" t="s">
        <v>17</v>
      </c>
      <c r="G141" s="924" t="s">
        <v>511</v>
      </c>
      <c r="H141" s="924" t="s">
        <v>512</v>
      </c>
      <c r="I141" s="924" t="s">
        <v>513</v>
      </c>
      <c r="J141" s="924"/>
      <c r="K141" s="921">
        <v>2.5756100000000002</v>
      </c>
      <c r="L141" s="921">
        <v>1.8349819999999999</v>
      </c>
    </row>
    <row r="142" spans="1:12" ht="15.75">
      <c r="A142" s="910">
        <v>137</v>
      </c>
      <c r="B142" s="922" t="s">
        <v>532</v>
      </c>
      <c r="C142" s="923" t="s">
        <v>533</v>
      </c>
      <c r="D142" s="924" t="s">
        <v>534</v>
      </c>
      <c r="E142" s="925" t="s">
        <v>536</v>
      </c>
      <c r="F142" s="924" t="s">
        <v>17</v>
      </c>
      <c r="G142" s="924" t="s">
        <v>511</v>
      </c>
      <c r="H142" s="924" t="s">
        <v>512</v>
      </c>
      <c r="I142" s="924" t="s">
        <v>513</v>
      </c>
      <c r="J142" s="924"/>
      <c r="K142" s="921">
        <v>2.5566680000000002</v>
      </c>
      <c r="L142" s="921">
        <v>1.8071219999999999</v>
      </c>
    </row>
    <row r="143" spans="1:12" ht="15.75">
      <c r="A143" s="910">
        <v>138</v>
      </c>
      <c r="B143" s="922" t="s">
        <v>532</v>
      </c>
      <c r="C143" s="923" t="s">
        <v>533</v>
      </c>
      <c r="D143" s="924" t="s">
        <v>534</v>
      </c>
      <c r="E143" s="925" t="s">
        <v>537</v>
      </c>
      <c r="F143" s="924" t="s">
        <v>17</v>
      </c>
      <c r="G143" s="924" t="s">
        <v>511</v>
      </c>
      <c r="H143" s="924" t="s">
        <v>512</v>
      </c>
      <c r="I143" s="924" t="s">
        <v>513</v>
      </c>
      <c r="J143" s="924"/>
      <c r="K143" s="921">
        <v>2.5660249999999998</v>
      </c>
      <c r="L143" s="921">
        <v>1.8106370000000001</v>
      </c>
    </row>
    <row r="144" spans="1:12" ht="27">
      <c r="A144" s="910">
        <v>139</v>
      </c>
      <c r="B144" s="922" t="s">
        <v>538</v>
      </c>
      <c r="C144" s="923" t="s">
        <v>539</v>
      </c>
      <c r="D144" s="924" t="s">
        <v>540</v>
      </c>
      <c r="E144" s="925" t="s">
        <v>541</v>
      </c>
      <c r="F144" s="924" t="s">
        <v>17</v>
      </c>
      <c r="G144" s="924" t="s">
        <v>511</v>
      </c>
      <c r="H144" s="924" t="s">
        <v>512</v>
      </c>
      <c r="I144" s="924" t="s">
        <v>513</v>
      </c>
      <c r="J144" s="924"/>
      <c r="K144" s="921">
        <v>2.644517</v>
      </c>
      <c r="L144" s="921">
        <v>1.745242</v>
      </c>
    </row>
    <row r="145" spans="1:12" ht="27">
      <c r="A145" s="910">
        <v>140</v>
      </c>
      <c r="B145" s="922" t="s">
        <v>538</v>
      </c>
      <c r="C145" s="923" t="s">
        <v>542</v>
      </c>
      <c r="D145" s="924" t="s">
        <v>540</v>
      </c>
      <c r="E145" s="925" t="s">
        <v>543</v>
      </c>
      <c r="F145" s="924" t="s">
        <v>17</v>
      </c>
      <c r="G145" s="924" t="s">
        <v>544</v>
      </c>
      <c r="H145" s="924" t="s">
        <v>512</v>
      </c>
      <c r="I145" s="924" t="s">
        <v>544</v>
      </c>
      <c r="J145" s="924"/>
      <c r="K145" s="921">
        <v>2.64391</v>
      </c>
      <c r="L145" s="921">
        <v>1.744502</v>
      </c>
    </row>
    <row r="146" spans="1:12" ht="27">
      <c r="A146" s="910">
        <v>141</v>
      </c>
      <c r="B146" s="922" t="s">
        <v>538</v>
      </c>
      <c r="C146" s="923" t="s">
        <v>545</v>
      </c>
      <c r="D146" s="924" t="s">
        <v>540</v>
      </c>
      <c r="E146" s="925" t="s">
        <v>546</v>
      </c>
      <c r="F146" s="924" t="s">
        <v>17</v>
      </c>
      <c r="G146" s="924" t="s">
        <v>547</v>
      </c>
      <c r="H146" s="924" t="s">
        <v>512</v>
      </c>
      <c r="I146" s="924" t="s">
        <v>547</v>
      </c>
      <c r="J146" s="924"/>
      <c r="K146" s="921">
        <v>2.6439710000000001</v>
      </c>
      <c r="L146" s="921">
        <v>1.744575</v>
      </c>
    </row>
    <row r="147" spans="1:12" ht="15.75">
      <c r="A147" s="910">
        <v>142</v>
      </c>
      <c r="B147" s="922" t="s">
        <v>548</v>
      </c>
      <c r="C147" s="923" t="s">
        <v>549</v>
      </c>
      <c r="D147" s="924" t="s">
        <v>550</v>
      </c>
      <c r="E147" s="925" t="s">
        <v>551</v>
      </c>
      <c r="F147" s="924" t="s">
        <v>17</v>
      </c>
      <c r="G147" s="924" t="s">
        <v>547</v>
      </c>
      <c r="H147" s="924" t="s">
        <v>512</v>
      </c>
      <c r="I147" s="924" t="s">
        <v>547</v>
      </c>
      <c r="J147" s="924"/>
      <c r="K147" s="921">
        <v>2.5687199999999999</v>
      </c>
      <c r="L147" s="921">
        <v>101.829078</v>
      </c>
    </row>
    <row r="148" spans="1:12" ht="15.75">
      <c r="A148" s="910">
        <v>143</v>
      </c>
      <c r="B148" s="922" t="s">
        <v>548</v>
      </c>
      <c r="C148" s="923" t="s">
        <v>552</v>
      </c>
      <c r="D148" s="924" t="s">
        <v>550</v>
      </c>
      <c r="E148" s="925" t="s">
        <v>553</v>
      </c>
      <c r="F148" s="924" t="s">
        <v>17</v>
      </c>
      <c r="G148" s="924" t="s">
        <v>547</v>
      </c>
      <c r="H148" s="924" t="s">
        <v>512</v>
      </c>
      <c r="I148" s="924" t="s">
        <v>547</v>
      </c>
      <c r="J148" s="924"/>
      <c r="K148" s="921">
        <v>2.5697909999999999</v>
      </c>
      <c r="L148" s="921">
        <v>101.828406</v>
      </c>
    </row>
    <row r="149" spans="1:12" ht="15.75">
      <c r="A149" s="910">
        <v>144</v>
      </c>
      <c r="B149" s="922" t="s">
        <v>548</v>
      </c>
      <c r="C149" s="923" t="s">
        <v>554</v>
      </c>
      <c r="D149" s="924" t="s">
        <v>550</v>
      </c>
      <c r="E149" s="925" t="s">
        <v>555</v>
      </c>
      <c r="F149" s="924" t="s">
        <v>17</v>
      </c>
      <c r="G149" s="924" t="s">
        <v>547</v>
      </c>
      <c r="H149" s="924" t="s">
        <v>512</v>
      </c>
      <c r="I149" s="924" t="s">
        <v>547</v>
      </c>
      <c r="J149" s="924"/>
      <c r="K149" s="921">
        <v>2.5249160000000002</v>
      </c>
      <c r="L149" s="921">
        <v>101.801146</v>
      </c>
    </row>
    <row r="150" spans="1:12" ht="15.75">
      <c r="A150" s="910">
        <v>145</v>
      </c>
      <c r="B150" s="922" t="s">
        <v>548</v>
      </c>
      <c r="C150" s="923" t="s">
        <v>556</v>
      </c>
      <c r="D150" s="924" t="s">
        <v>550</v>
      </c>
      <c r="E150" s="925" t="s">
        <v>557</v>
      </c>
      <c r="F150" s="924" t="s">
        <v>17</v>
      </c>
      <c r="G150" s="924" t="s">
        <v>547</v>
      </c>
      <c r="H150" s="924" t="s">
        <v>512</v>
      </c>
      <c r="I150" s="924" t="s">
        <v>547</v>
      </c>
      <c r="J150" s="924"/>
      <c r="K150" s="921">
        <v>2.525058</v>
      </c>
      <c r="L150" s="921">
        <v>101.80108300000001</v>
      </c>
    </row>
    <row r="151" spans="1:12" ht="15.75">
      <c r="A151" s="910">
        <v>146</v>
      </c>
      <c r="B151" s="922" t="s">
        <v>558</v>
      </c>
      <c r="C151" s="923" t="s">
        <v>559</v>
      </c>
      <c r="D151" s="924" t="s">
        <v>560</v>
      </c>
      <c r="E151" s="925" t="s">
        <v>561</v>
      </c>
      <c r="F151" s="924" t="s">
        <v>17</v>
      </c>
      <c r="G151" s="924" t="s">
        <v>547</v>
      </c>
      <c r="H151" s="924" t="s">
        <v>512</v>
      </c>
      <c r="I151" s="924" t="s">
        <v>547</v>
      </c>
      <c r="J151" s="924"/>
      <c r="K151" s="921">
        <v>2.5248529999999998</v>
      </c>
      <c r="L151" s="921">
        <v>101.80148800000001</v>
      </c>
    </row>
    <row r="152" spans="1:12" ht="15.75">
      <c r="A152" s="910">
        <v>147</v>
      </c>
      <c r="B152" s="922" t="s">
        <v>562</v>
      </c>
      <c r="C152" s="923" t="s">
        <v>563</v>
      </c>
      <c r="D152" s="924" t="s">
        <v>564</v>
      </c>
      <c r="E152" s="925" t="s">
        <v>565</v>
      </c>
      <c r="F152" s="924" t="s">
        <v>17</v>
      </c>
      <c r="G152" s="924" t="s">
        <v>547</v>
      </c>
      <c r="H152" s="924" t="s">
        <v>512</v>
      </c>
      <c r="I152" s="924" t="s">
        <v>547</v>
      </c>
      <c r="J152" s="924"/>
      <c r="K152" s="921">
        <v>2.5697800000000002</v>
      </c>
      <c r="L152" s="921">
        <v>101.828536</v>
      </c>
    </row>
    <row r="153" spans="1:12" ht="27">
      <c r="A153" s="910">
        <v>148</v>
      </c>
      <c r="B153" s="922" t="s">
        <v>558</v>
      </c>
      <c r="C153" s="923" t="s">
        <v>559</v>
      </c>
      <c r="D153" s="924" t="s">
        <v>560</v>
      </c>
      <c r="E153" s="925" t="s">
        <v>566</v>
      </c>
      <c r="F153" s="924" t="s">
        <v>17</v>
      </c>
      <c r="G153" s="924" t="s">
        <v>547</v>
      </c>
      <c r="H153" s="924" t="s">
        <v>512</v>
      </c>
      <c r="I153" s="924" t="s">
        <v>547</v>
      </c>
      <c r="J153" s="924"/>
      <c r="K153" s="921">
        <v>2.5248409999999999</v>
      </c>
      <c r="L153" s="921">
        <v>101.801535</v>
      </c>
    </row>
    <row r="154" spans="1:12" ht="15.75">
      <c r="A154" s="910">
        <v>149</v>
      </c>
      <c r="B154" s="922" t="s">
        <v>567</v>
      </c>
      <c r="C154" s="923" t="s">
        <v>568</v>
      </c>
      <c r="D154" s="924" t="s">
        <v>569</v>
      </c>
      <c r="E154" s="925" t="s">
        <v>570</v>
      </c>
      <c r="F154" s="924" t="s">
        <v>17</v>
      </c>
      <c r="G154" s="924" t="s">
        <v>547</v>
      </c>
      <c r="H154" s="924" t="s">
        <v>512</v>
      </c>
      <c r="I154" s="924" t="s">
        <v>547</v>
      </c>
      <c r="J154" s="924"/>
      <c r="K154" s="921">
        <v>2.5553859999999999</v>
      </c>
      <c r="L154" s="921">
        <v>101.80804000000001</v>
      </c>
    </row>
    <row r="155" spans="1:12" ht="15.75">
      <c r="A155" s="910">
        <v>150</v>
      </c>
      <c r="B155" s="922" t="s">
        <v>571</v>
      </c>
      <c r="C155" s="923" t="s">
        <v>572</v>
      </c>
      <c r="D155" s="924" t="s">
        <v>573</v>
      </c>
      <c r="E155" s="925" t="s">
        <v>574</v>
      </c>
      <c r="F155" s="924" t="s">
        <v>17</v>
      </c>
      <c r="G155" s="924" t="s">
        <v>547</v>
      </c>
      <c r="H155" s="924" t="s">
        <v>512</v>
      </c>
      <c r="I155" s="924" t="s">
        <v>547</v>
      </c>
      <c r="J155" s="924"/>
      <c r="K155" s="921">
        <v>2.555526</v>
      </c>
      <c r="L155" s="921">
        <v>101.80790500000001</v>
      </c>
    </row>
    <row r="156" spans="1:12" ht="15.75">
      <c r="A156" s="910">
        <v>151</v>
      </c>
      <c r="B156" s="922" t="s">
        <v>571</v>
      </c>
      <c r="C156" s="923" t="s">
        <v>572</v>
      </c>
      <c r="D156" s="924" t="s">
        <v>573</v>
      </c>
      <c r="E156" s="925" t="s">
        <v>575</v>
      </c>
      <c r="F156" s="924" t="s">
        <v>17</v>
      </c>
      <c r="G156" s="924" t="s">
        <v>547</v>
      </c>
      <c r="H156" s="924" t="s">
        <v>512</v>
      </c>
      <c r="I156" s="924" t="s">
        <v>547</v>
      </c>
      <c r="J156" s="924"/>
      <c r="K156" s="921">
        <v>2.5888179999999998</v>
      </c>
      <c r="L156" s="921">
        <v>101.823303</v>
      </c>
    </row>
    <row r="157" spans="1:12" ht="15.75">
      <c r="A157" s="910">
        <v>152</v>
      </c>
      <c r="B157" s="922" t="s">
        <v>576</v>
      </c>
      <c r="C157" s="923" t="s">
        <v>577</v>
      </c>
      <c r="D157" s="924" t="s">
        <v>578</v>
      </c>
      <c r="E157" s="925" t="s">
        <v>579</v>
      </c>
      <c r="F157" s="924" t="s">
        <v>17</v>
      </c>
      <c r="G157" s="924" t="s">
        <v>547</v>
      </c>
      <c r="H157" s="924" t="s">
        <v>512</v>
      </c>
      <c r="I157" s="924" t="s">
        <v>547</v>
      </c>
      <c r="J157" s="924"/>
      <c r="K157" s="921">
        <v>2.5547529999999998</v>
      </c>
      <c r="L157" s="921">
        <v>101.843841</v>
      </c>
    </row>
    <row r="158" spans="1:12" ht="15.75">
      <c r="A158" s="910">
        <v>153</v>
      </c>
      <c r="B158" s="922" t="s">
        <v>580</v>
      </c>
      <c r="C158" s="923" t="s">
        <v>581</v>
      </c>
      <c r="D158" s="924" t="s">
        <v>582</v>
      </c>
      <c r="E158" s="925" t="s">
        <v>583</v>
      </c>
      <c r="F158" s="924" t="s">
        <v>17</v>
      </c>
      <c r="G158" s="924" t="s">
        <v>547</v>
      </c>
      <c r="H158" s="924" t="s">
        <v>512</v>
      </c>
      <c r="I158" s="924" t="s">
        <v>547</v>
      </c>
      <c r="J158" s="924"/>
      <c r="K158" s="921">
        <v>2.5650200000000001</v>
      </c>
      <c r="L158" s="921">
        <v>101.85458</v>
      </c>
    </row>
    <row r="159" spans="1:12" ht="15.75">
      <c r="A159" s="910">
        <v>154</v>
      </c>
      <c r="B159" s="922" t="s">
        <v>584</v>
      </c>
      <c r="C159" s="923" t="s">
        <v>585</v>
      </c>
      <c r="D159" s="924" t="s">
        <v>578</v>
      </c>
      <c r="E159" s="925" t="s">
        <v>586</v>
      </c>
      <c r="F159" s="924" t="s">
        <v>17</v>
      </c>
      <c r="G159" s="924" t="s">
        <v>547</v>
      </c>
      <c r="H159" s="924" t="s">
        <v>512</v>
      </c>
      <c r="I159" s="924" t="s">
        <v>547</v>
      </c>
      <c r="J159" s="924"/>
      <c r="K159" s="921">
        <v>2.528213</v>
      </c>
      <c r="L159" s="921">
        <v>101.803478</v>
      </c>
    </row>
    <row r="160" spans="1:12" ht="15.75">
      <c r="A160" s="910">
        <v>155</v>
      </c>
      <c r="B160" s="922" t="s">
        <v>576</v>
      </c>
      <c r="C160" s="923" t="s">
        <v>587</v>
      </c>
      <c r="D160" s="924" t="s">
        <v>578</v>
      </c>
      <c r="E160" s="925" t="s">
        <v>588</v>
      </c>
      <c r="F160" s="924" t="s">
        <v>17</v>
      </c>
      <c r="G160" s="924" t="s">
        <v>547</v>
      </c>
      <c r="H160" s="924" t="s">
        <v>512</v>
      </c>
      <c r="I160" s="924" t="s">
        <v>547</v>
      </c>
      <c r="J160" s="924"/>
      <c r="K160" s="921">
        <v>2.561903</v>
      </c>
      <c r="L160" s="921">
        <v>101.845861</v>
      </c>
    </row>
    <row r="161" spans="1:12" ht="15.75">
      <c r="A161" s="910">
        <v>156</v>
      </c>
      <c r="B161" s="922" t="s">
        <v>589</v>
      </c>
      <c r="C161" s="923" t="s">
        <v>590</v>
      </c>
      <c r="D161" s="924" t="s">
        <v>591</v>
      </c>
      <c r="E161" s="925" t="s">
        <v>592</v>
      </c>
      <c r="F161" s="924" t="s">
        <v>17</v>
      </c>
      <c r="G161" s="924" t="s">
        <v>547</v>
      </c>
      <c r="H161" s="924" t="s">
        <v>512</v>
      </c>
      <c r="I161" s="924" t="s">
        <v>547</v>
      </c>
      <c r="J161" s="924"/>
      <c r="K161" s="921">
        <v>2.5248810000000002</v>
      </c>
      <c r="L161" s="921">
        <v>101.80155000000001</v>
      </c>
    </row>
    <row r="162" spans="1:12" ht="15.75">
      <c r="A162" s="910">
        <v>157</v>
      </c>
      <c r="B162" s="922" t="s">
        <v>593</v>
      </c>
      <c r="C162" s="923" t="s">
        <v>594</v>
      </c>
      <c r="D162" s="924" t="s">
        <v>595</v>
      </c>
      <c r="E162" s="925" t="s">
        <v>596</v>
      </c>
      <c r="F162" s="924" t="s">
        <v>17</v>
      </c>
      <c r="G162" s="924" t="s">
        <v>547</v>
      </c>
      <c r="H162" s="924" t="s">
        <v>512</v>
      </c>
      <c r="I162" s="924" t="s">
        <v>547</v>
      </c>
      <c r="J162" s="924"/>
      <c r="K162" s="921">
        <v>2.525855</v>
      </c>
      <c r="L162" s="921">
        <v>101.801508</v>
      </c>
    </row>
    <row r="163" spans="1:12" ht="15.75">
      <c r="A163" s="910">
        <v>158</v>
      </c>
      <c r="B163" s="922" t="s">
        <v>597</v>
      </c>
      <c r="C163" s="923" t="s">
        <v>598</v>
      </c>
      <c r="D163" s="924" t="s">
        <v>599</v>
      </c>
      <c r="E163" s="925" t="s">
        <v>600</v>
      </c>
      <c r="F163" s="924" t="s">
        <v>17</v>
      </c>
      <c r="G163" s="924" t="s">
        <v>547</v>
      </c>
      <c r="H163" s="924" t="s">
        <v>512</v>
      </c>
      <c r="I163" s="924" t="s">
        <v>547</v>
      </c>
      <c r="J163" s="924"/>
      <c r="K163" s="921">
        <v>2.5564650000000002</v>
      </c>
      <c r="L163" s="921">
        <v>101.806911</v>
      </c>
    </row>
    <row r="164" spans="1:12" ht="15.75">
      <c r="A164" s="910">
        <v>159</v>
      </c>
      <c r="B164" s="922" t="s">
        <v>601</v>
      </c>
      <c r="C164" s="923" t="s">
        <v>602</v>
      </c>
      <c r="D164" s="924" t="s">
        <v>603</v>
      </c>
      <c r="E164" s="925" t="s">
        <v>604</v>
      </c>
      <c r="F164" s="924" t="s">
        <v>17</v>
      </c>
      <c r="G164" s="924" t="s">
        <v>547</v>
      </c>
      <c r="H164" s="924" t="s">
        <v>512</v>
      </c>
      <c r="I164" s="924" t="s">
        <v>547</v>
      </c>
      <c r="J164" s="924"/>
      <c r="K164" s="921">
        <v>2.5522499999999999</v>
      </c>
      <c r="L164" s="921">
        <v>101.797146</v>
      </c>
    </row>
    <row r="165" spans="1:12" ht="15.75">
      <c r="A165" s="910">
        <v>160</v>
      </c>
      <c r="B165" s="922" t="s">
        <v>601</v>
      </c>
      <c r="C165" s="923" t="s">
        <v>605</v>
      </c>
      <c r="D165" s="924" t="s">
        <v>603</v>
      </c>
      <c r="E165" s="925" t="s">
        <v>606</v>
      </c>
      <c r="F165" s="924" t="s">
        <v>17</v>
      </c>
      <c r="G165" s="924" t="s">
        <v>547</v>
      </c>
      <c r="H165" s="924" t="s">
        <v>512</v>
      </c>
      <c r="I165" s="924" t="s">
        <v>547</v>
      </c>
      <c r="J165" s="924"/>
      <c r="K165" s="921">
        <v>2.5525000000000002</v>
      </c>
      <c r="L165" s="921">
        <v>101.797186</v>
      </c>
    </row>
    <row r="166" spans="1:12" ht="27">
      <c r="A166" s="910">
        <v>161</v>
      </c>
      <c r="B166" s="922" t="s">
        <v>607</v>
      </c>
      <c r="C166" s="923" t="s">
        <v>608</v>
      </c>
      <c r="D166" s="924" t="s">
        <v>609</v>
      </c>
      <c r="E166" s="925" t="s">
        <v>610</v>
      </c>
      <c r="F166" s="924" t="s">
        <v>17</v>
      </c>
      <c r="G166" s="924" t="s">
        <v>547</v>
      </c>
      <c r="H166" s="924" t="s">
        <v>512</v>
      </c>
      <c r="I166" s="924" t="s">
        <v>547</v>
      </c>
      <c r="J166" s="924"/>
      <c r="K166" s="921">
        <v>2.640485</v>
      </c>
      <c r="L166" s="921">
        <v>101.74328300000001</v>
      </c>
    </row>
    <row r="167" spans="1:12" ht="15.75">
      <c r="A167" s="910">
        <v>162</v>
      </c>
      <c r="B167" s="922" t="s">
        <v>611</v>
      </c>
      <c r="C167" s="923" t="s">
        <v>612</v>
      </c>
      <c r="D167" s="924" t="s">
        <v>613</v>
      </c>
      <c r="E167" s="925" t="s">
        <v>614</v>
      </c>
      <c r="F167" s="924" t="s">
        <v>17</v>
      </c>
      <c r="G167" s="924" t="s">
        <v>547</v>
      </c>
      <c r="H167" s="924" t="s">
        <v>512</v>
      </c>
      <c r="I167" s="924" t="s">
        <v>547</v>
      </c>
      <c r="J167" s="924"/>
      <c r="K167" s="921">
        <v>2.6009180000000001</v>
      </c>
      <c r="L167" s="921">
        <v>101.77994099999999</v>
      </c>
    </row>
    <row r="168" spans="1:12" ht="15.75">
      <c r="A168" s="910">
        <v>163</v>
      </c>
      <c r="B168" s="922" t="s">
        <v>615</v>
      </c>
      <c r="C168" s="923" t="s">
        <v>616</v>
      </c>
      <c r="D168" s="924" t="s">
        <v>617</v>
      </c>
      <c r="E168" s="925" t="s">
        <v>618</v>
      </c>
      <c r="F168" s="924" t="s">
        <v>17</v>
      </c>
      <c r="G168" s="924" t="s">
        <v>547</v>
      </c>
      <c r="H168" s="924" t="s">
        <v>512</v>
      </c>
      <c r="I168" s="924" t="s">
        <v>547</v>
      </c>
      <c r="J168" s="924"/>
      <c r="K168" s="921">
        <v>2.6370209999999998</v>
      </c>
      <c r="L168" s="921">
        <v>101.734855</v>
      </c>
    </row>
    <row r="169" spans="1:12" ht="15.75">
      <c r="A169" s="910">
        <v>164</v>
      </c>
      <c r="B169" s="922" t="s">
        <v>619</v>
      </c>
      <c r="C169" s="923" t="s">
        <v>620</v>
      </c>
      <c r="D169" s="924" t="s">
        <v>617</v>
      </c>
      <c r="E169" s="925" t="s">
        <v>621</v>
      </c>
      <c r="F169" s="924" t="s">
        <v>17</v>
      </c>
      <c r="G169" s="924" t="s">
        <v>547</v>
      </c>
      <c r="H169" s="924" t="s">
        <v>512</v>
      </c>
      <c r="I169" s="924" t="s">
        <v>547</v>
      </c>
      <c r="J169" s="924"/>
      <c r="K169" s="921">
        <v>2.6046909999999999</v>
      </c>
      <c r="L169" s="921">
        <v>101.765468</v>
      </c>
    </row>
    <row r="170" spans="1:12" ht="15.75">
      <c r="A170" s="910">
        <v>165</v>
      </c>
      <c r="B170" s="922" t="s">
        <v>622</v>
      </c>
      <c r="C170" s="923" t="s">
        <v>623</v>
      </c>
      <c r="D170" s="924" t="s">
        <v>624</v>
      </c>
      <c r="E170" s="925" t="s">
        <v>625</v>
      </c>
      <c r="F170" s="924" t="s">
        <v>17</v>
      </c>
      <c r="G170" s="924" t="s">
        <v>547</v>
      </c>
      <c r="H170" s="924" t="s">
        <v>512</v>
      </c>
      <c r="I170" s="924" t="s">
        <v>547</v>
      </c>
      <c r="J170" s="924"/>
      <c r="K170" s="921">
        <v>2.560406</v>
      </c>
      <c r="L170" s="921">
        <v>101.813438</v>
      </c>
    </row>
    <row r="171" spans="1:12" ht="15.75">
      <c r="A171" s="910">
        <v>166</v>
      </c>
      <c r="B171" s="922" t="s">
        <v>626</v>
      </c>
      <c r="C171" s="923" t="s">
        <v>627</v>
      </c>
      <c r="D171" s="924" t="s">
        <v>628</v>
      </c>
      <c r="E171" s="925" t="s">
        <v>629</v>
      </c>
      <c r="F171" s="924" t="s">
        <v>17</v>
      </c>
      <c r="G171" s="924" t="s">
        <v>547</v>
      </c>
      <c r="H171" s="924" t="s">
        <v>512</v>
      </c>
      <c r="I171" s="924" t="s">
        <v>547</v>
      </c>
      <c r="J171" s="924"/>
      <c r="K171" s="921">
        <v>2.5602360000000002</v>
      </c>
      <c r="L171" s="921">
        <v>101.814376</v>
      </c>
    </row>
    <row r="172" spans="1:12" ht="15.75">
      <c r="A172" s="910">
        <v>167</v>
      </c>
      <c r="B172" s="922" t="s">
        <v>630</v>
      </c>
      <c r="C172" s="923" t="s">
        <v>631</v>
      </c>
      <c r="D172" s="924" t="s">
        <v>632</v>
      </c>
      <c r="E172" s="925" t="s">
        <v>633</v>
      </c>
      <c r="F172" s="924" t="s">
        <v>17</v>
      </c>
      <c r="G172" s="924" t="s">
        <v>547</v>
      </c>
      <c r="H172" s="924" t="s">
        <v>512</v>
      </c>
      <c r="I172" s="924" t="s">
        <v>547</v>
      </c>
      <c r="J172" s="924"/>
      <c r="K172" s="921">
        <v>2.5159660000000001</v>
      </c>
      <c r="L172" s="921">
        <v>101.82941</v>
      </c>
    </row>
    <row r="173" spans="1:12" ht="15.75">
      <c r="A173" s="910">
        <v>168</v>
      </c>
      <c r="B173" s="922" t="s">
        <v>634</v>
      </c>
      <c r="C173" s="923" t="s">
        <v>635</v>
      </c>
      <c r="D173" s="924" t="s">
        <v>636</v>
      </c>
      <c r="E173" s="925" t="s">
        <v>637</v>
      </c>
      <c r="F173" s="924" t="s">
        <v>17</v>
      </c>
      <c r="G173" s="924" t="s">
        <v>547</v>
      </c>
      <c r="H173" s="924" t="s">
        <v>512</v>
      </c>
      <c r="I173" s="924" t="s">
        <v>547</v>
      </c>
      <c r="J173" s="924"/>
      <c r="K173" s="921">
        <v>2.4319510000000002</v>
      </c>
      <c r="L173" s="921">
        <v>101.865981</v>
      </c>
    </row>
    <row r="174" spans="1:12" ht="15.75">
      <c r="A174" s="910">
        <v>169</v>
      </c>
      <c r="B174" s="922" t="s">
        <v>638</v>
      </c>
      <c r="C174" s="923" t="s">
        <v>639</v>
      </c>
      <c r="D174" s="924" t="s">
        <v>640</v>
      </c>
      <c r="E174" s="925" t="s">
        <v>641</v>
      </c>
      <c r="F174" s="924" t="s">
        <v>17</v>
      </c>
      <c r="G174" s="924" t="s">
        <v>547</v>
      </c>
      <c r="H174" s="924" t="s">
        <v>512</v>
      </c>
      <c r="I174" s="924" t="s">
        <v>547</v>
      </c>
      <c r="J174" s="924"/>
      <c r="K174" s="921">
        <v>2.516321</v>
      </c>
      <c r="L174" s="921">
        <v>101.829375</v>
      </c>
    </row>
    <row r="175" spans="1:12" ht="15.75">
      <c r="A175" s="910">
        <v>170</v>
      </c>
      <c r="B175" s="922" t="s">
        <v>642</v>
      </c>
      <c r="C175" s="923" t="s">
        <v>643</v>
      </c>
      <c r="D175" s="924" t="s">
        <v>642</v>
      </c>
      <c r="E175" s="925" t="s">
        <v>644</v>
      </c>
      <c r="F175" s="924" t="s">
        <v>17</v>
      </c>
      <c r="G175" s="924" t="s">
        <v>547</v>
      </c>
      <c r="H175" s="924" t="s">
        <v>512</v>
      </c>
      <c r="I175" s="924" t="s">
        <v>547</v>
      </c>
      <c r="J175" s="924"/>
      <c r="K175" s="921">
        <v>2.5550630000000001</v>
      </c>
      <c r="L175" s="921">
        <v>101.80647999999999</v>
      </c>
    </row>
    <row r="176" spans="1:12" ht="15.75">
      <c r="A176" s="910">
        <v>171</v>
      </c>
      <c r="B176" s="922" t="s">
        <v>645</v>
      </c>
      <c r="C176" s="923" t="s">
        <v>646</v>
      </c>
      <c r="D176" s="924" t="s">
        <v>647</v>
      </c>
      <c r="E176" s="925" t="s">
        <v>648</v>
      </c>
      <c r="F176" s="924" t="s">
        <v>17</v>
      </c>
      <c r="G176" s="924" t="s">
        <v>547</v>
      </c>
      <c r="H176" s="924" t="s">
        <v>512</v>
      </c>
      <c r="I176" s="924" t="s">
        <v>547</v>
      </c>
      <c r="J176" s="924"/>
      <c r="K176" s="921">
        <v>2.5252910000000002</v>
      </c>
      <c r="L176" s="921">
        <v>101.801061</v>
      </c>
    </row>
    <row r="177" spans="1:12" ht="27">
      <c r="A177" s="910">
        <v>172</v>
      </c>
      <c r="B177" s="922" t="s">
        <v>649</v>
      </c>
      <c r="C177" s="923" t="s">
        <v>650</v>
      </c>
      <c r="D177" s="924" t="s">
        <v>647</v>
      </c>
      <c r="E177" s="925" t="s">
        <v>651</v>
      </c>
      <c r="F177" s="924" t="s">
        <v>17</v>
      </c>
      <c r="G177" s="924" t="s">
        <v>547</v>
      </c>
      <c r="H177" s="924" t="s">
        <v>512</v>
      </c>
      <c r="I177" s="924" t="s">
        <v>547</v>
      </c>
      <c r="J177" s="924"/>
      <c r="K177" s="921">
        <v>2.542535</v>
      </c>
      <c r="L177" s="921">
        <v>101.802448</v>
      </c>
    </row>
    <row r="178" spans="1:12" ht="15.75">
      <c r="A178" s="910">
        <v>173</v>
      </c>
      <c r="B178" s="922" t="s">
        <v>652</v>
      </c>
      <c r="C178" s="923" t="s">
        <v>653</v>
      </c>
      <c r="D178" s="924" t="s">
        <v>647</v>
      </c>
      <c r="E178" s="925" t="s">
        <v>654</v>
      </c>
      <c r="F178" s="924" t="s">
        <v>17</v>
      </c>
      <c r="G178" s="924" t="s">
        <v>547</v>
      </c>
      <c r="H178" s="924" t="s">
        <v>512</v>
      </c>
      <c r="I178" s="924" t="s">
        <v>547</v>
      </c>
      <c r="J178" s="924"/>
      <c r="K178" s="921">
        <v>2.5250249999999999</v>
      </c>
      <c r="L178" s="921">
        <v>101.80159</v>
      </c>
    </row>
    <row r="179" spans="1:12" ht="15.75">
      <c r="A179" s="910">
        <v>174</v>
      </c>
      <c r="B179" s="922" t="s">
        <v>548</v>
      </c>
      <c r="C179" s="923" t="s">
        <v>655</v>
      </c>
      <c r="D179" s="924" t="s">
        <v>550</v>
      </c>
      <c r="E179" s="925" t="s">
        <v>656</v>
      </c>
      <c r="F179" s="924" t="s">
        <v>17</v>
      </c>
      <c r="G179" s="924" t="s">
        <v>547</v>
      </c>
      <c r="H179" s="924" t="s">
        <v>512</v>
      </c>
      <c r="I179" s="924" t="s">
        <v>547</v>
      </c>
      <c r="J179" s="924"/>
      <c r="K179" s="921">
        <v>2.5251480000000002</v>
      </c>
      <c r="L179" s="921">
        <v>101.80120100000001</v>
      </c>
    </row>
    <row r="180" spans="1:12" ht="27">
      <c r="A180" s="910">
        <v>175</v>
      </c>
      <c r="B180" s="922" t="s">
        <v>657</v>
      </c>
      <c r="C180" s="923" t="s">
        <v>658</v>
      </c>
      <c r="D180" s="924" t="s">
        <v>178</v>
      </c>
      <c r="E180" s="925" t="s">
        <v>659</v>
      </c>
      <c r="F180" s="924" t="s">
        <v>17</v>
      </c>
      <c r="G180" s="924" t="s">
        <v>547</v>
      </c>
      <c r="H180" s="924" t="s">
        <v>512</v>
      </c>
      <c r="I180" s="924" t="s">
        <v>547</v>
      </c>
      <c r="J180" s="924"/>
      <c r="K180" s="921">
        <v>2.5756929999999998</v>
      </c>
      <c r="L180" s="921">
        <v>101.834856</v>
      </c>
    </row>
    <row r="181" spans="1:12" ht="27">
      <c r="A181" s="910">
        <v>176</v>
      </c>
      <c r="B181" s="922" t="s">
        <v>660</v>
      </c>
      <c r="C181" s="923" t="s">
        <v>661</v>
      </c>
      <c r="D181" s="924" t="s">
        <v>178</v>
      </c>
      <c r="E181" s="925" t="s">
        <v>662</v>
      </c>
      <c r="F181" s="924" t="s">
        <v>17</v>
      </c>
      <c r="G181" s="924" t="s">
        <v>547</v>
      </c>
      <c r="H181" s="924" t="s">
        <v>512</v>
      </c>
      <c r="I181" s="924" t="s">
        <v>547</v>
      </c>
      <c r="J181" s="924"/>
      <c r="K181" s="921">
        <v>2.5603549999999999</v>
      </c>
      <c r="L181" s="921">
        <v>101.813755</v>
      </c>
    </row>
    <row r="182" spans="1:12" ht="15.75">
      <c r="A182" s="910">
        <v>177</v>
      </c>
      <c r="B182" s="922" t="s">
        <v>663</v>
      </c>
      <c r="C182" s="923" t="s">
        <v>661</v>
      </c>
      <c r="D182" s="924" t="s">
        <v>178</v>
      </c>
      <c r="E182" s="925" t="s">
        <v>664</v>
      </c>
      <c r="F182" s="924" t="s">
        <v>17</v>
      </c>
      <c r="G182" s="924" t="s">
        <v>547</v>
      </c>
      <c r="H182" s="924" t="s">
        <v>512</v>
      </c>
      <c r="I182" s="924" t="s">
        <v>547</v>
      </c>
      <c r="J182" s="924"/>
      <c r="K182" s="921">
        <v>2.5646149999999999</v>
      </c>
      <c r="L182" s="921">
        <v>101.845431</v>
      </c>
    </row>
    <row r="183" spans="1:12" ht="15.75">
      <c r="A183" s="910">
        <v>178</v>
      </c>
      <c r="B183" s="922" t="s">
        <v>665</v>
      </c>
      <c r="C183" s="923" t="s">
        <v>666</v>
      </c>
      <c r="D183" s="924" t="s">
        <v>667</v>
      </c>
      <c r="E183" s="925" t="s">
        <v>668</v>
      </c>
      <c r="F183" s="924" t="s">
        <v>17</v>
      </c>
      <c r="G183" s="924" t="s">
        <v>547</v>
      </c>
      <c r="H183" s="924" t="s">
        <v>512</v>
      </c>
      <c r="I183" s="924" t="s">
        <v>547</v>
      </c>
      <c r="J183" s="924"/>
      <c r="K183" s="921">
        <v>2.6047699999999998</v>
      </c>
      <c r="L183" s="921">
        <v>101.762396</v>
      </c>
    </row>
    <row r="184" spans="1:12" ht="15.75">
      <c r="A184" s="910">
        <v>179</v>
      </c>
      <c r="B184" s="922" t="s">
        <v>669</v>
      </c>
      <c r="C184" s="923" t="s">
        <v>670</v>
      </c>
      <c r="D184" s="924" t="s">
        <v>528</v>
      </c>
      <c r="E184" s="925" t="s">
        <v>671</v>
      </c>
      <c r="F184" s="924" t="s">
        <v>17</v>
      </c>
      <c r="G184" s="924" t="s">
        <v>547</v>
      </c>
      <c r="H184" s="924" t="s">
        <v>512</v>
      </c>
      <c r="I184" s="924" t="s">
        <v>547</v>
      </c>
      <c r="J184" s="924"/>
      <c r="K184" s="921">
        <v>2.6432530000000001</v>
      </c>
      <c r="L184" s="921">
        <v>101.737206</v>
      </c>
    </row>
    <row r="185" spans="1:12" ht="15.75">
      <c r="A185" s="910">
        <v>180</v>
      </c>
      <c r="B185" s="922" t="s">
        <v>672</v>
      </c>
      <c r="C185" s="923" t="s">
        <v>673</v>
      </c>
      <c r="D185" s="924" t="s">
        <v>674</v>
      </c>
      <c r="E185" s="925" t="s">
        <v>675</v>
      </c>
      <c r="F185" s="924" t="s">
        <v>17</v>
      </c>
      <c r="G185" s="924" t="s">
        <v>547</v>
      </c>
      <c r="H185" s="924" t="s">
        <v>512</v>
      </c>
      <c r="I185" s="924" t="s">
        <v>547</v>
      </c>
      <c r="J185" s="924"/>
      <c r="K185" s="921">
        <v>2.6112950000000001</v>
      </c>
      <c r="L185" s="921">
        <v>101.881305</v>
      </c>
    </row>
    <row r="186" spans="1:12" ht="15.75">
      <c r="A186" s="910">
        <v>181</v>
      </c>
      <c r="B186" s="922" t="s">
        <v>676</v>
      </c>
      <c r="C186" s="923" t="s">
        <v>677</v>
      </c>
      <c r="D186" s="924" t="s">
        <v>678</v>
      </c>
      <c r="E186" s="925" t="s">
        <v>679</v>
      </c>
      <c r="F186" s="924" t="s">
        <v>17</v>
      </c>
      <c r="G186" s="924" t="s">
        <v>547</v>
      </c>
      <c r="H186" s="924" t="s">
        <v>512</v>
      </c>
      <c r="I186" s="924" t="s">
        <v>547</v>
      </c>
      <c r="J186" s="924"/>
      <c r="K186" s="921">
        <v>2.6140349999999999</v>
      </c>
      <c r="L186" s="921">
        <v>101.80176299999999</v>
      </c>
    </row>
    <row r="187" spans="1:12" ht="15.75">
      <c r="A187" s="910">
        <v>182</v>
      </c>
      <c r="B187" s="922" t="s">
        <v>680</v>
      </c>
      <c r="C187" s="923" t="s">
        <v>681</v>
      </c>
      <c r="D187" s="924" t="s">
        <v>682</v>
      </c>
      <c r="E187" s="925" t="s">
        <v>683</v>
      </c>
      <c r="F187" s="924" t="s">
        <v>17</v>
      </c>
      <c r="G187" s="924" t="s">
        <v>547</v>
      </c>
      <c r="H187" s="924" t="s">
        <v>512</v>
      </c>
      <c r="I187" s="924" t="s">
        <v>547</v>
      </c>
      <c r="J187" s="924"/>
      <c r="K187" s="921">
        <v>2.528241</v>
      </c>
      <c r="L187" s="921">
        <v>101.80361000000001</v>
      </c>
    </row>
    <row r="188" spans="1:12" ht="15.75">
      <c r="A188" s="910">
        <v>183</v>
      </c>
      <c r="B188" s="922" t="s">
        <v>684</v>
      </c>
      <c r="C188" s="923" t="s">
        <v>685</v>
      </c>
      <c r="D188" s="924" t="s">
        <v>686</v>
      </c>
      <c r="E188" s="925" t="s">
        <v>687</v>
      </c>
      <c r="F188" s="924" t="s">
        <v>17</v>
      </c>
      <c r="G188" s="924" t="s">
        <v>547</v>
      </c>
      <c r="H188" s="924" t="s">
        <v>512</v>
      </c>
      <c r="I188" s="924" t="s">
        <v>547</v>
      </c>
      <c r="J188" s="924"/>
      <c r="K188" s="921">
        <v>2.6023130000000001</v>
      </c>
      <c r="L188" s="921">
        <v>101.87130000000001</v>
      </c>
    </row>
    <row r="189" spans="1:12" ht="15.75">
      <c r="A189" s="910">
        <v>184</v>
      </c>
      <c r="B189" s="922" t="s">
        <v>688</v>
      </c>
      <c r="C189" s="923" t="s">
        <v>689</v>
      </c>
      <c r="D189" s="924" t="s">
        <v>690</v>
      </c>
      <c r="E189" s="925" t="s">
        <v>691</v>
      </c>
      <c r="F189" s="924" t="s">
        <v>17</v>
      </c>
      <c r="G189" s="924" t="s">
        <v>547</v>
      </c>
      <c r="H189" s="924" t="s">
        <v>512</v>
      </c>
      <c r="I189" s="924" t="s">
        <v>547</v>
      </c>
      <c r="J189" s="924"/>
      <c r="K189" s="921">
        <v>2.5160830000000001</v>
      </c>
      <c r="L189" s="921">
        <v>101.82842100000001</v>
      </c>
    </row>
    <row r="190" spans="1:12" ht="15.75">
      <c r="A190" s="910">
        <v>185</v>
      </c>
      <c r="B190" s="922" t="s">
        <v>692</v>
      </c>
      <c r="C190" s="923" t="s">
        <v>693</v>
      </c>
      <c r="D190" s="924" t="s">
        <v>694</v>
      </c>
      <c r="E190" s="925" t="s">
        <v>695</v>
      </c>
      <c r="F190" s="924" t="s">
        <v>17</v>
      </c>
      <c r="G190" s="924" t="s">
        <v>547</v>
      </c>
      <c r="H190" s="924" t="s">
        <v>512</v>
      </c>
      <c r="I190" s="924" t="s">
        <v>547</v>
      </c>
      <c r="J190" s="924"/>
      <c r="K190" s="921">
        <v>2.5652370000000002</v>
      </c>
      <c r="L190" s="921">
        <v>1.82701</v>
      </c>
    </row>
    <row r="191" spans="1:12" ht="15.75">
      <c r="A191" s="910">
        <v>186</v>
      </c>
      <c r="B191" s="922" t="s">
        <v>692</v>
      </c>
      <c r="C191" s="923" t="s">
        <v>693</v>
      </c>
      <c r="D191" s="924" t="s">
        <v>694</v>
      </c>
      <c r="E191" s="925" t="s">
        <v>696</v>
      </c>
      <c r="F191" s="924" t="s">
        <v>17</v>
      </c>
      <c r="G191" s="924" t="s">
        <v>547</v>
      </c>
      <c r="H191" s="924" t="s">
        <v>512</v>
      </c>
      <c r="I191" s="924" t="s">
        <v>547</v>
      </c>
      <c r="J191" s="924"/>
      <c r="K191" s="921">
        <v>2.5692349999999999</v>
      </c>
      <c r="L191" s="921">
        <v>1.8282529999999999</v>
      </c>
    </row>
    <row r="192" spans="1:12" ht="15.75">
      <c r="A192" s="910">
        <v>187</v>
      </c>
      <c r="B192" s="922" t="s">
        <v>697</v>
      </c>
      <c r="C192" s="923" t="s">
        <v>698</v>
      </c>
      <c r="D192" s="924" t="s">
        <v>528</v>
      </c>
      <c r="E192" s="925" t="s">
        <v>699</v>
      </c>
      <c r="F192" s="924" t="s">
        <v>17</v>
      </c>
      <c r="G192" s="924" t="s">
        <v>547</v>
      </c>
      <c r="H192" s="924" t="s">
        <v>512</v>
      </c>
      <c r="I192" s="924" t="s">
        <v>547</v>
      </c>
      <c r="J192" s="924"/>
      <c r="K192" s="921">
        <v>2.5837979999999998</v>
      </c>
      <c r="L192" s="921">
        <v>101.783586</v>
      </c>
    </row>
    <row r="193" spans="1:12" ht="15.75">
      <c r="A193" s="910">
        <v>188</v>
      </c>
      <c r="B193" s="922" t="s">
        <v>700</v>
      </c>
      <c r="C193" s="923" t="s">
        <v>701</v>
      </c>
      <c r="D193" s="924" t="s">
        <v>702</v>
      </c>
      <c r="E193" s="925" t="s">
        <v>703</v>
      </c>
      <c r="F193" s="924" t="s">
        <v>17</v>
      </c>
      <c r="G193" s="924" t="s">
        <v>547</v>
      </c>
      <c r="H193" s="924" t="s">
        <v>512</v>
      </c>
      <c r="I193" s="924" t="s">
        <v>547</v>
      </c>
      <c r="J193" s="924"/>
      <c r="K193" s="921">
        <v>2.4651709999999998</v>
      </c>
      <c r="L193" s="921">
        <v>101.89542299999999</v>
      </c>
    </row>
    <row r="194" spans="1:12" ht="15.75">
      <c r="A194" s="910">
        <v>189</v>
      </c>
      <c r="B194" s="922" t="s">
        <v>704</v>
      </c>
      <c r="C194" s="923" t="s">
        <v>528</v>
      </c>
      <c r="D194" s="924" t="s">
        <v>705</v>
      </c>
      <c r="E194" s="925" t="s">
        <v>706</v>
      </c>
      <c r="F194" s="924" t="s">
        <v>17</v>
      </c>
      <c r="G194" s="924" t="s">
        <v>547</v>
      </c>
      <c r="H194" s="924" t="s">
        <v>512</v>
      </c>
      <c r="I194" s="924" t="s">
        <v>547</v>
      </c>
      <c r="J194" s="924"/>
      <c r="K194" s="921">
        <v>2.569588</v>
      </c>
      <c r="L194" s="921">
        <v>101.829386</v>
      </c>
    </row>
    <row r="195" spans="1:12" ht="15.75">
      <c r="A195" s="910">
        <v>190</v>
      </c>
      <c r="B195" s="922" t="s">
        <v>707</v>
      </c>
      <c r="C195" s="923" t="s">
        <v>708</v>
      </c>
      <c r="D195" s="924" t="s">
        <v>709</v>
      </c>
      <c r="E195" s="925" t="s">
        <v>710</v>
      </c>
      <c r="F195" s="924" t="s">
        <v>17</v>
      </c>
      <c r="G195" s="924" t="s">
        <v>547</v>
      </c>
      <c r="H195" s="924" t="s">
        <v>512</v>
      </c>
      <c r="I195" s="924" t="s">
        <v>547</v>
      </c>
      <c r="J195" s="924"/>
      <c r="K195" s="921">
        <v>2.5691480000000002</v>
      </c>
      <c r="L195" s="921">
        <v>101.828936</v>
      </c>
    </row>
    <row r="196" spans="1:12" ht="27">
      <c r="A196" s="910">
        <v>191</v>
      </c>
      <c r="B196" s="922" t="s">
        <v>711</v>
      </c>
      <c r="C196" s="923" t="s">
        <v>712</v>
      </c>
      <c r="D196" s="924" t="s">
        <v>713</v>
      </c>
      <c r="E196" s="925" t="s">
        <v>714</v>
      </c>
      <c r="F196" s="924" t="s">
        <v>17</v>
      </c>
      <c r="G196" s="924" t="s">
        <v>547</v>
      </c>
      <c r="H196" s="924" t="s">
        <v>512</v>
      </c>
      <c r="I196" s="924" t="s">
        <v>547</v>
      </c>
      <c r="J196" s="924"/>
      <c r="K196" s="921">
        <v>2.59178</v>
      </c>
      <c r="L196" s="921">
        <v>101.82467800000001</v>
      </c>
    </row>
    <row r="197" spans="1:12" ht="15.75">
      <c r="A197" s="910">
        <v>192</v>
      </c>
      <c r="B197" s="922" t="s">
        <v>715</v>
      </c>
      <c r="C197" s="923" t="s">
        <v>716</v>
      </c>
      <c r="D197" s="924" t="s">
        <v>717</v>
      </c>
      <c r="E197" s="925" t="s">
        <v>718</v>
      </c>
      <c r="F197" s="924" t="s">
        <v>17</v>
      </c>
      <c r="G197" s="924" t="s">
        <v>547</v>
      </c>
      <c r="H197" s="924" t="s">
        <v>512</v>
      </c>
      <c r="I197" s="924" t="s">
        <v>547</v>
      </c>
      <c r="J197" s="924"/>
      <c r="K197" s="921">
        <v>2.6468349999999998</v>
      </c>
      <c r="L197" s="921">
        <v>101.748553</v>
      </c>
    </row>
    <row r="198" spans="1:12" ht="15.75">
      <c r="A198" s="910">
        <v>193</v>
      </c>
      <c r="B198" s="922" t="s">
        <v>719</v>
      </c>
      <c r="C198" s="923" t="s">
        <v>720</v>
      </c>
      <c r="D198" s="924" t="s">
        <v>721</v>
      </c>
      <c r="E198" s="925" t="s">
        <v>722</v>
      </c>
      <c r="F198" s="924" t="s">
        <v>17</v>
      </c>
      <c r="G198" s="924" t="s">
        <v>547</v>
      </c>
      <c r="H198" s="924" t="s">
        <v>512</v>
      </c>
      <c r="I198" s="924" t="s">
        <v>547</v>
      </c>
      <c r="J198" s="924"/>
      <c r="K198" s="921">
        <v>2.5252080000000001</v>
      </c>
      <c r="L198" s="921">
        <v>101.801776</v>
      </c>
    </row>
    <row r="199" spans="1:12" ht="15.75">
      <c r="A199" s="910">
        <v>194</v>
      </c>
      <c r="B199" s="922" t="s">
        <v>723</v>
      </c>
      <c r="C199" s="923" t="s">
        <v>724</v>
      </c>
      <c r="D199" s="924" t="s">
        <v>725</v>
      </c>
      <c r="E199" s="925" t="s">
        <v>726</v>
      </c>
      <c r="F199" s="924" t="s">
        <v>17</v>
      </c>
      <c r="G199" s="924" t="s">
        <v>547</v>
      </c>
      <c r="H199" s="924" t="s">
        <v>512</v>
      </c>
      <c r="I199" s="924" t="s">
        <v>547</v>
      </c>
      <c r="J199" s="924"/>
      <c r="K199" s="921">
        <v>2.525671</v>
      </c>
      <c r="L199" s="921">
        <v>101.801603</v>
      </c>
    </row>
    <row r="200" spans="1:12" ht="27">
      <c r="A200" s="910">
        <v>195</v>
      </c>
      <c r="B200" s="922" t="s">
        <v>727</v>
      </c>
      <c r="C200" s="923" t="s">
        <v>728</v>
      </c>
      <c r="D200" s="924" t="s">
        <v>729</v>
      </c>
      <c r="E200" s="925" t="s">
        <v>730</v>
      </c>
      <c r="F200" s="924" t="s">
        <v>17</v>
      </c>
      <c r="G200" s="924" t="s">
        <v>547</v>
      </c>
      <c r="H200" s="924" t="s">
        <v>512</v>
      </c>
      <c r="I200" s="924" t="s">
        <v>547</v>
      </c>
      <c r="J200" s="924"/>
      <c r="K200" s="921">
        <v>2.5700180000000001</v>
      </c>
      <c r="L200" s="921">
        <v>101.82801600000001</v>
      </c>
    </row>
    <row r="201" spans="1:12" ht="15.75">
      <c r="A201" s="910">
        <v>196</v>
      </c>
      <c r="B201" s="922" t="s">
        <v>548</v>
      </c>
      <c r="C201" s="923" t="s">
        <v>731</v>
      </c>
      <c r="D201" s="924" t="s">
        <v>550</v>
      </c>
      <c r="E201" s="925" t="s">
        <v>732</v>
      </c>
      <c r="F201" s="924" t="s">
        <v>17</v>
      </c>
      <c r="G201" s="924" t="s">
        <v>547</v>
      </c>
      <c r="H201" s="924" t="s">
        <v>512</v>
      </c>
      <c r="I201" s="924" t="s">
        <v>547</v>
      </c>
      <c r="J201" s="924"/>
      <c r="K201" s="921">
        <v>2.5248309999999998</v>
      </c>
      <c r="L201" s="921">
        <v>101.801856</v>
      </c>
    </row>
    <row r="202" spans="1:12" ht="27">
      <c r="A202" s="910">
        <v>197</v>
      </c>
      <c r="B202" s="922" t="s">
        <v>733</v>
      </c>
      <c r="C202" s="923" t="s">
        <v>734</v>
      </c>
      <c r="D202" s="924" t="s">
        <v>178</v>
      </c>
      <c r="E202" s="925" t="s">
        <v>735</v>
      </c>
      <c r="F202" s="924" t="s">
        <v>17</v>
      </c>
      <c r="G202" s="924" t="s">
        <v>547</v>
      </c>
      <c r="H202" s="924" t="s">
        <v>512</v>
      </c>
      <c r="I202" s="924" t="s">
        <v>547</v>
      </c>
      <c r="J202" s="924"/>
      <c r="K202" s="921">
        <v>2.5651950000000001</v>
      </c>
      <c r="L202" s="921">
        <v>101.808926</v>
      </c>
    </row>
    <row r="203" spans="1:12" ht="15.75">
      <c r="A203" s="910">
        <v>198</v>
      </c>
      <c r="B203" s="922" t="s">
        <v>736</v>
      </c>
      <c r="C203" s="923" t="s">
        <v>737</v>
      </c>
      <c r="D203" s="924" t="s">
        <v>738</v>
      </c>
      <c r="E203" s="925" t="s">
        <v>739</v>
      </c>
      <c r="F203" s="924" t="s">
        <v>17</v>
      </c>
      <c r="G203" s="924" t="s">
        <v>547</v>
      </c>
      <c r="H203" s="924" t="s">
        <v>512</v>
      </c>
      <c r="I203" s="924" t="s">
        <v>547</v>
      </c>
      <c r="J203" s="924"/>
      <c r="K203" s="921">
        <v>2.528483</v>
      </c>
      <c r="L203" s="921">
        <v>101.80341199999999</v>
      </c>
    </row>
    <row r="204" spans="1:12" ht="27">
      <c r="A204" s="910">
        <v>199</v>
      </c>
      <c r="B204" s="922" t="s">
        <v>740</v>
      </c>
      <c r="C204" s="923" t="s">
        <v>741</v>
      </c>
      <c r="D204" s="924" t="s">
        <v>742</v>
      </c>
      <c r="E204" s="925" t="s">
        <v>743</v>
      </c>
      <c r="F204" s="924" t="s">
        <v>17</v>
      </c>
      <c r="G204" s="924" t="s">
        <v>547</v>
      </c>
      <c r="H204" s="924" t="s">
        <v>512</v>
      </c>
      <c r="I204" s="924" t="s">
        <v>547</v>
      </c>
      <c r="J204" s="924"/>
      <c r="K204" s="921">
        <v>2.3699210000000002</v>
      </c>
      <c r="L204" s="921">
        <v>101.48470500000001</v>
      </c>
    </row>
    <row r="205" spans="1:12" ht="15.75">
      <c r="A205" s="910">
        <v>200</v>
      </c>
      <c r="B205" s="922" t="s">
        <v>744</v>
      </c>
      <c r="C205" s="923" t="s">
        <v>745</v>
      </c>
      <c r="D205" s="924" t="s">
        <v>746</v>
      </c>
      <c r="E205" s="925" t="s">
        <v>747</v>
      </c>
      <c r="F205" s="924" t="s">
        <v>17</v>
      </c>
      <c r="G205" s="924" t="s">
        <v>547</v>
      </c>
      <c r="H205" s="924" t="s">
        <v>512</v>
      </c>
      <c r="I205" s="924" t="s">
        <v>547</v>
      </c>
      <c r="J205" s="924"/>
      <c r="K205" s="921">
        <v>2.3156599999999998</v>
      </c>
      <c r="L205" s="921">
        <v>1.4871700000000001</v>
      </c>
    </row>
    <row r="206" spans="1:12" ht="15.75">
      <c r="A206" s="910">
        <v>201</v>
      </c>
      <c r="B206" s="922" t="s">
        <v>748</v>
      </c>
      <c r="C206" s="923" t="s">
        <v>528</v>
      </c>
      <c r="D206" s="924" t="s">
        <v>746</v>
      </c>
      <c r="E206" s="925" t="s">
        <v>749</v>
      </c>
      <c r="F206" s="924" t="s">
        <v>17</v>
      </c>
      <c r="G206" s="924" t="s">
        <v>547</v>
      </c>
      <c r="H206" s="924" t="s">
        <v>512</v>
      </c>
      <c r="I206" s="924" t="s">
        <v>547</v>
      </c>
      <c r="J206" s="924"/>
      <c r="K206" s="921">
        <v>2.3155549999999998</v>
      </c>
      <c r="L206" s="921">
        <v>1.48715</v>
      </c>
    </row>
    <row r="207" spans="1:12" ht="27">
      <c r="A207" s="910">
        <v>202</v>
      </c>
      <c r="B207" s="922" t="s">
        <v>750</v>
      </c>
      <c r="C207" s="923" t="s">
        <v>751</v>
      </c>
      <c r="D207" s="924" t="s">
        <v>738</v>
      </c>
      <c r="E207" s="925" t="s">
        <v>752</v>
      </c>
      <c r="F207" s="924" t="s">
        <v>17</v>
      </c>
      <c r="G207" s="924" t="s">
        <v>547</v>
      </c>
      <c r="H207" s="924" t="s">
        <v>512</v>
      </c>
      <c r="I207" s="924" t="s">
        <v>547</v>
      </c>
      <c r="J207" s="924"/>
      <c r="K207" s="921">
        <v>1.0148167100000001</v>
      </c>
      <c r="L207" s="921">
        <v>2.3152140000000001</v>
      </c>
    </row>
    <row r="208" spans="1:12" ht="27">
      <c r="A208" s="910">
        <v>203</v>
      </c>
      <c r="B208" s="922" t="s">
        <v>487</v>
      </c>
      <c r="C208" s="923" t="s">
        <v>488</v>
      </c>
      <c r="D208" s="924" t="s">
        <v>489</v>
      </c>
      <c r="E208" s="925" t="s">
        <v>753</v>
      </c>
      <c r="F208" s="924" t="s">
        <v>17</v>
      </c>
      <c r="G208" s="924" t="s">
        <v>547</v>
      </c>
      <c r="H208" s="924" t="s">
        <v>512</v>
      </c>
      <c r="I208" s="924" t="s">
        <v>547</v>
      </c>
      <c r="J208" s="924"/>
      <c r="K208" s="921">
        <v>5.5254630000000002</v>
      </c>
      <c r="L208" s="921">
        <v>101.802594</v>
      </c>
    </row>
    <row r="209" spans="1:12" ht="27">
      <c r="A209" s="910">
        <v>204</v>
      </c>
      <c r="B209" s="922" t="s">
        <v>487</v>
      </c>
      <c r="C209" s="923" t="s">
        <v>488</v>
      </c>
      <c r="D209" s="924" t="s">
        <v>489</v>
      </c>
      <c r="E209" s="925" t="s">
        <v>754</v>
      </c>
      <c r="F209" s="924" t="s">
        <v>17</v>
      </c>
      <c r="G209" s="924" t="s">
        <v>547</v>
      </c>
      <c r="H209" s="924" t="s">
        <v>512</v>
      </c>
      <c r="I209" s="924" t="s">
        <v>547</v>
      </c>
      <c r="J209" s="924"/>
      <c r="K209" s="921">
        <v>2.5247250000000001</v>
      </c>
      <c r="L209" s="921">
        <v>101.803021</v>
      </c>
    </row>
    <row r="210" spans="1:12" ht="27">
      <c r="A210" s="910">
        <v>205</v>
      </c>
      <c r="B210" s="922" t="s">
        <v>755</v>
      </c>
      <c r="C210" s="923" t="s">
        <v>756</v>
      </c>
      <c r="D210" s="924" t="s">
        <v>757</v>
      </c>
      <c r="E210" s="925" t="s">
        <v>758</v>
      </c>
      <c r="F210" s="924" t="s">
        <v>17</v>
      </c>
      <c r="G210" s="924" t="s">
        <v>547</v>
      </c>
      <c r="H210" s="924" t="s">
        <v>512</v>
      </c>
      <c r="I210" s="924" t="s">
        <v>547</v>
      </c>
      <c r="J210" s="924"/>
      <c r="K210" s="921">
        <v>2.6162130000000001</v>
      </c>
      <c r="L210" s="921">
        <v>101.801823</v>
      </c>
    </row>
    <row r="211" spans="1:12" ht="15.75">
      <c r="A211" s="910">
        <v>206</v>
      </c>
      <c r="B211" s="922" t="s">
        <v>548</v>
      </c>
      <c r="C211" s="923" t="s">
        <v>554</v>
      </c>
      <c r="D211" s="924" t="s">
        <v>550</v>
      </c>
      <c r="E211" s="925" t="s">
        <v>759</v>
      </c>
      <c r="F211" s="924" t="s">
        <v>17</v>
      </c>
      <c r="G211" s="924" t="s">
        <v>547</v>
      </c>
      <c r="H211" s="924" t="s">
        <v>512</v>
      </c>
      <c r="I211" s="924" t="s">
        <v>547</v>
      </c>
      <c r="J211" s="924"/>
      <c r="K211" s="921">
        <v>2.5250460000000001</v>
      </c>
      <c r="L211" s="921">
        <v>101.80138100000001</v>
      </c>
    </row>
    <row r="212" spans="1:12" ht="15.75">
      <c r="A212" s="910">
        <v>207</v>
      </c>
      <c r="B212" s="922" t="s">
        <v>760</v>
      </c>
      <c r="C212" s="923" t="s">
        <v>761</v>
      </c>
      <c r="D212" s="924" t="s">
        <v>762</v>
      </c>
      <c r="E212" s="925" t="s">
        <v>763</v>
      </c>
      <c r="F212" s="924" t="s">
        <v>17</v>
      </c>
      <c r="G212" s="924" t="s">
        <v>547</v>
      </c>
      <c r="H212" s="924" t="s">
        <v>512</v>
      </c>
      <c r="I212" s="924" t="s">
        <v>547</v>
      </c>
      <c r="J212" s="924"/>
      <c r="K212" s="921">
        <v>2.5565910000000001</v>
      </c>
      <c r="L212" s="921">
        <v>101.807013</v>
      </c>
    </row>
    <row r="213" spans="1:12" ht="15.75">
      <c r="A213" s="910">
        <v>208</v>
      </c>
      <c r="B213" s="922" t="s">
        <v>764</v>
      </c>
      <c r="C213" s="923" t="s">
        <v>765</v>
      </c>
      <c r="D213" s="924" t="s">
        <v>766</v>
      </c>
      <c r="E213" s="925" t="s">
        <v>767</v>
      </c>
      <c r="F213" s="924" t="s">
        <v>17</v>
      </c>
      <c r="G213" s="924" t="s">
        <v>512</v>
      </c>
      <c r="H213" s="924" t="s">
        <v>512</v>
      </c>
      <c r="I213" s="924" t="s">
        <v>512</v>
      </c>
      <c r="J213" s="924"/>
      <c r="K213" s="921">
        <v>2.6379929999999998</v>
      </c>
      <c r="L213" s="921">
        <v>101.736645</v>
      </c>
    </row>
    <row r="214" spans="1:12" ht="27">
      <c r="A214" s="910">
        <v>209</v>
      </c>
      <c r="B214" s="922" t="s">
        <v>768</v>
      </c>
      <c r="C214" s="923" t="s">
        <v>769</v>
      </c>
      <c r="D214" s="924" t="s">
        <v>770</v>
      </c>
      <c r="E214" s="925" t="s">
        <v>771</v>
      </c>
      <c r="F214" s="924" t="s">
        <v>13</v>
      </c>
      <c r="G214" s="924" t="s">
        <v>772</v>
      </c>
      <c r="H214" s="924" t="s">
        <v>13</v>
      </c>
      <c r="I214" s="924" t="s">
        <v>773</v>
      </c>
      <c r="J214" s="924"/>
      <c r="K214" s="921">
        <v>2.5105200000000001</v>
      </c>
      <c r="L214" s="921">
        <v>102.017585</v>
      </c>
    </row>
    <row r="215" spans="1:12" ht="27">
      <c r="A215" s="910">
        <v>210</v>
      </c>
      <c r="B215" s="922" t="s">
        <v>774</v>
      </c>
      <c r="C215" s="923" t="s">
        <v>775</v>
      </c>
      <c r="D215" s="924" t="s">
        <v>528</v>
      </c>
      <c r="E215" s="925" t="s">
        <v>776</v>
      </c>
      <c r="F215" s="924" t="s">
        <v>13</v>
      </c>
      <c r="G215" s="924" t="s">
        <v>777</v>
      </c>
      <c r="H215" s="924" t="s">
        <v>13</v>
      </c>
      <c r="I215" s="924" t="s">
        <v>778</v>
      </c>
      <c r="J215" s="924"/>
      <c r="K215" s="921">
        <v>2.4873400000000001</v>
      </c>
      <c r="L215" s="921">
        <v>102.19468000000001</v>
      </c>
    </row>
    <row r="216" spans="1:12" ht="15.75">
      <c r="A216" s="910">
        <v>211</v>
      </c>
      <c r="B216" s="922" t="s">
        <v>779</v>
      </c>
      <c r="C216" s="923" t="s">
        <v>780</v>
      </c>
      <c r="D216" s="924" t="s">
        <v>781</v>
      </c>
      <c r="E216" s="925" t="s">
        <v>782</v>
      </c>
      <c r="F216" s="924" t="s">
        <v>13</v>
      </c>
      <c r="G216" s="924" t="s">
        <v>772</v>
      </c>
      <c r="H216" s="924" t="s">
        <v>13</v>
      </c>
      <c r="I216" s="924" t="s">
        <v>773</v>
      </c>
      <c r="J216" s="924"/>
      <c r="K216" s="921">
        <v>2.505493</v>
      </c>
      <c r="L216" s="921">
        <v>102.03449999999999</v>
      </c>
    </row>
    <row r="217" spans="1:12" ht="15.75">
      <c r="A217" s="910">
        <v>212</v>
      </c>
      <c r="B217" s="922" t="s">
        <v>783</v>
      </c>
      <c r="C217" s="923" t="s">
        <v>784</v>
      </c>
      <c r="D217" s="924" t="s">
        <v>785</v>
      </c>
      <c r="E217" s="925" t="s">
        <v>786</v>
      </c>
      <c r="F217" s="924" t="s">
        <v>11</v>
      </c>
      <c r="G217" s="924" t="s">
        <v>787</v>
      </c>
      <c r="H217" s="924" t="s">
        <v>13</v>
      </c>
      <c r="I217" s="924" t="s">
        <v>788</v>
      </c>
      <c r="J217" s="924"/>
      <c r="K217" s="921">
        <v>2.709355</v>
      </c>
      <c r="L217" s="921">
        <v>101.9176283</v>
      </c>
    </row>
    <row r="218" spans="1:12" ht="15.75">
      <c r="A218" s="910">
        <v>213</v>
      </c>
      <c r="B218" s="922" t="s">
        <v>508</v>
      </c>
      <c r="C218" s="923" t="s">
        <v>509</v>
      </c>
      <c r="D218" s="924" t="s">
        <v>514</v>
      </c>
      <c r="E218" s="925" t="s">
        <v>789</v>
      </c>
      <c r="F218" s="924" t="s">
        <v>11</v>
      </c>
      <c r="G218" s="924" t="s">
        <v>787</v>
      </c>
      <c r="H218" s="924" t="s">
        <v>13</v>
      </c>
      <c r="I218" s="924" t="s">
        <v>788</v>
      </c>
      <c r="J218" s="924"/>
      <c r="K218" s="921">
        <v>2.5153150000000002</v>
      </c>
      <c r="L218" s="921">
        <v>102.0226483</v>
      </c>
    </row>
    <row r="219" spans="1:12" ht="15.75">
      <c r="A219" s="910">
        <v>214</v>
      </c>
      <c r="B219" s="922" t="s">
        <v>508</v>
      </c>
      <c r="C219" s="923" t="s">
        <v>790</v>
      </c>
      <c r="D219" s="924" t="s">
        <v>514</v>
      </c>
      <c r="E219" s="925" t="s">
        <v>791</v>
      </c>
      <c r="F219" s="924" t="s">
        <v>11</v>
      </c>
      <c r="G219" s="924" t="s">
        <v>787</v>
      </c>
      <c r="H219" s="924" t="s">
        <v>13</v>
      </c>
      <c r="I219" s="924" t="s">
        <v>788</v>
      </c>
      <c r="J219" s="924"/>
      <c r="K219" s="921">
        <v>2.8157899999999998</v>
      </c>
      <c r="L219" s="921">
        <v>101.79412670000001</v>
      </c>
    </row>
    <row r="220" spans="1:12" ht="15.75">
      <c r="A220" s="910">
        <v>215</v>
      </c>
      <c r="B220" s="922" t="s">
        <v>508</v>
      </c>
      <c r="C220" s="923" t="s">
        <v>792</v>
      </c>
      <c r="D220" s="924" t="s">
        <v>514</v>
      </c>
      <c r="E220" s="925" t="s">
        <v>793</v>
      </c>
      <c r="F220" s="924" t="s">
        <v>11</v>
      </c>
      <c r="G220" s="924" t="s">
        <v>787</v>
      </c>
      <c r="H220" s="924" t="s">
        <v>13</v>
      </c>
      <c r="I220" s="924" t="s">
        <v>788</v>
      </c>
      <c r="J220" s="924"/>
      <c r="K220" s="921">
        <v>2.5153150000000002</v>
      </c>
      <c r="L220" s="921">
        <v>102.0226483</v>
      </c>
    </row>
    <row r="221" spans="1:12" ht="15.75">
      <c r="A221" s="910">
        <v>216</v>
      </c>
      <c r="B221" s="922" t="s">
        <v>794</v>
      </c>
      <c r="C221" s="923" t="s">
        <v>795</v>
      </c>
      <c r="D221" s="924" t="s">
        <v>796</v>
      </c>
      <c r="E221" s="925" t="s">
        <v>797</v>
      </c>
      <c r="F221" s="924" t="s">
        <v>11</v>
      </c>
      <c r="G221" s="924" t="s">
        <v>798</v>
      </c>
      <c r="H221" s="924" t="s">
        <v>799</v>
      </c>
      <c r="I221" s="924" t="s">
        <v>800</v>
      </c>
      <c r="J221" s="924"/>
      <c r="K221" s="921">
        <v>2.8202167</v>
      </c>
      <c r="L221" s="921">
        <v>101.7950783</v>
      </c>
    </row>
    <row r="222" spans="1:12" ht="15.75">
      <c r="A222" s="910">
        <v>217</v>
      </c>
      <c r="B222" s="922" t="s">
        <v>508</v>
      </c>
      <c r="C222" s="923" t="s">
        <v>801</v>
      </c>
      <c r="D222" s="924" t="s">
        <v>514</v>
      </c>
      <c r="E222" s="925" t="s">
        <v>802</v>
      </c>
      <c r="F222" s="924" t="s">
        <v>11</v>
      </c>
      <c r="G222" s="924" t="s">
        <v>798</v>
      </c>
      <c r="H222" s="924" t="s">
        <v>799</v>
      </c>
      <c r="I222" s="924" t="s">
        <v>800</v>
      </c>
      <c r="J222" s="924"/>
      <c r="K222" s="921">
        <v>2.5153150000000002</v>
      </c>
      <c r="L222" s="921">
        <v>102.0226483</v>
      </c>
    </row>
    <row r="223" spans="1:12" ht="15.75">
      <c r="A223" s="910">
        <v>218</v>
      </c>
      <c r="B223" s="922" t="s">
        <v>508</v>
      </c>
      <c r="C223" s="923" t="s">
        <v>801</v>
      </c>
      <c r="D223" s="924" t="s">
        <v>514</v>
      </c>
      <c r="E223" s="925" t="s">
        <v>803</v>
      </c>
      <c r="F223" s="924" t="s">
        <v>11</v>
      </c>
      <c r="G223" s="924" t="s">
        <v>798</v>
      </c>
      <c r="H223" s="924" t="s">
        <v>799</v>
      </c>
      <c r="I223" s="924" t="s">
        <v>798</v>
      </c>
      <c r="J223" s="924"/>
      <c r="K223" s="921">
        <v>2.6743999999999999</v>
      </c>
      <c r="L223" s="921">
        <v>101.9782383</v>
      </c>
    </row>
    <row r="224" spans="1:12" ht="27">
      <c r="A224" s="910">
        <v>219</v>
      </c>
      <c r="B224" s="922" t="s">
        <v>804</v>
      </c>
      <c r="C224" s="923" t="s">
        <v>805</v>
      </c>
      <c r="D224" s="924" t="s">
        <v>806</v>
      </c>
      <c r="E224" s="925" t="s">
        <v>807</v>
      </c>
      <c r="F224" s="924" t="s">
        <v>11</v>
      </c>
      <c r="G224" s="924" t="s">
        <v>798</v>
      </c>
      <c r="H224" s="924" t="s">
        <v>799</v>
      </c>
      <c r="I224" s="924" t="s">
        <v>800</v>
      </c>
      <c r="J224" s="924"/>
      <c r="K224" s="921">
        <v>2.7075170000000002</v>
      </c>
      <c r="L224" s="921">
        <v>101.918817</v>
      </c>
    </row>
    <row r="225" spans="1:12" ht="27">
      <c r="A225" s="910">
        <v>220</v>
      </c>
      <c r="B225" s="922" t="s">
        <v>808</v>
      </c>
      <c r="C225" s="923" t="s">
        <v>809</v>
      </c>
      <c r="D225" s="924" t="s">
        <v>514</v>
      </c>
      <c r="E225" s="925" t="s">
        <v>810</v>
      </c>
      <c r="F225" s="924" t="s">
        <v>11</v>
      </c>
      <c r="G225" s="924" t="s">
        <v>798</v>
      </c>
      <c r="H225" s="924" t="s">
        <v>799</v>
      </c>
      <c r="I225" s="924" t="s">
        <v>800</v>
      </c>
      <c r="J225" s="924"/>
      <c r="K225" s="921">
        <v>2.7396020000000001</v>
      </c>
      <c r="L225" s="921">
        <v>101.871737</v>
      </c>
    </row>
    <row r="226" spans="1:12" ht="15.75">
      <c r="A226" s="910">
        <v>221</v>
      </c>
      <c r="B226" s="922" t="s">
        <v>522</v>
      </c>
      <c r="C226" s="923" t="s">
        <v>523</v>
      </c>
      <c r="D226" s="924" t="s">
        <v>524</v>
      </c>
      <c r="E226" s="925" t="s">
        <v>811</v>
      </c>
      <c r="F226" s="924" t="s">
        <v>11</v>
      </c>
      <c r="G226" s="924" t="s">
        <v>798</v>
      </c>
      <c r="H226" s="924" t="s">
        <v>799</v>
      </c>
      <c r="I226" s="924" t="s">
        <v>800</v>
      </c>
      <c r="J226" s="924"/>
      <c r="K226" s="921">
        <v>2.8027117000000001</v>
      </c>
      <c r="L226" s="921">
        <v>101.8831102</v>
      </c>
    </row>
    <row r="227" spans="1:12" ht="15.75">
      <c r="A227" s="910">
        <v>222</v>
      </c>
      <c r="B227" s="922" t="s">
        <v>812</v>
      </c>
      <c r="C227" s="923" t="s">
        <v>813</v>
      </c>
      <c r="D227" s="924" t="s">
        <v>814</v>
      </c>
      <c r="E227" s="925" t="s">
        <v>815</v>
      </c>
      <c r="F227" s="924" t="s">
        <v>11</v>
      </c>
      <c r="G227" s="924" t="s">
        <v>798</v>
      </c>
      <c r="H227" s="924" t="s">
        <v>799</v>
      </c>
      <c r="I227" s="924" t="s">
        <v>800</v>
      </c>
      <c r="J227" s="924"/>
      <c r="K227" s="921">
        <v>2.6449989399999998</v>
      </c>
      <c r="L227" s="921">
        <v>101.9481454</v>
      </c>
    </row>
    <row r="228" spans="1:12" ht="27">
      <c r="A228" s="910">
        <v>223</v>
      </c>
      <c r="B228" s="922" t="s">
        <v>200</v>
      </c>
      <c r="C228" s="923" t="s">
        <v>201</v>
      </c>
      <c r="D228" s="924"/>
      <c r="E228" s="925" t="s">
        <v>816</v>
      </c>
      <c r="F228" s="924" t="s">
        <v>11</v>
      </c>
      <c r="G228" s="924" t="s">
        <v>798</v>
      </c>
      <c r="H228" s="924" t="s">
        <v>799</v>
      </c>
      <c r="I228" s="924" t="s">
        <v>800</v>
      </c>
      <c r="J228" s="924"/>
      <c r="K228" s="921">
        <v>2.7260213000000002</v>
      </c>
      <c r="L228" s="921">
        <v>101.9391081</v>
      </c>
    </row>
    <row r="229" spans="1:12" ht="15.75">
      <c r="A229" s="910">
        <v>224</v>
      </c>
      <c r="B229" s="922" t="s">
        <v>817</v>
      </c>
      <c r="C229" s="923" t="s">
        <v>818</v>
      </c>
      <c r="D229" s="924" t="s">
        <v>819</v>
      </c>
      <c r="E229" s="925" t="s">
        <v>820</v>
      </c>
      <c r="F229" s="924" t="s">
        <v>11</v>
      </c>
      <c r="G229" s="924" t="s">
        <v>798</v>
      </c>
      <c r="H229" s="924" t="s">
        <v>799</v>
      </c>
      <c r="I229" s="924" t="s">
        <v>800</v>
      </c>
      <c r="J229" s="924"/>
      <c r="K229" s="921">
        <v>2.699214</v>
      </c>
      <c r="L229" s="921">
        <v>1.985123</v>
      </c>
    </row>
    <row r="230" spans="1:12" ht="15.75">
      <c r="A230" s="910">
        <v>225</v>
      </c>
      <c r="B230" s="922" t="s">
        <v>821</v>
      </c>
      <c r="C230" s="923" t="s">
        <v>822</v>
      </c>
      <c r="D230" s="924" t="s">
        <v>823</v>
      </c>
      <c r="E230" s="925" t="s">
        <v>824</v>
      </c>
      <c r="F230" s="924" t="s">
        <v>11</v>
      </c>
      <c r="G230" s="924" t="s">
        <v>798</v>
      </c>
      <c r="H230" s="924" t="s">
        <v>799</v>
      </c>
      <c r="I230" s="924" t="s">
        <v>800</v>
      </c>
      <c r="J230" s="924"/>
      <c r="K230" s="921">
        <v>2.8032620000000001</v>
      </c>
      <c r="L230" s="921">
        <v>1.8057319999999999</v>
      </c>
    </row>
    <row r="231" spans="1:12" ht="15.75">
      <c r="A231" s="910">
        <v>226</v>
      </c>
      <c r="B231" s="922" t="s">
        <v>825</v>
      </c>
      <c r="C231" s="923" t="s">
        <v>822</v>
      </c>
      <c r="D231" s="924" t="s">
        <v>823</v>
      </c>
      <c r="E231" s="925" t="s">
        <v>826</v>
      </c>
      <c r="F231" s="924" t="s">
        <v>11</v>
      </c>
      <c r="G231" s="924" t="s">
        <v>798</v>
      </c>
      <c r="H231" s="924" t="s">
        <v>799</v>
      </c>
      <c r="I231" s="924" t="s">
        <v>800</v>
      </c>
      <c r="J231" s="924"/>
      <c r="K231" s="921">
        <v>2.8033830000000002</v>
      </c>
      <c r="L231" s="921">
        <v>1.8057319999999999</v>
      </c>
    </row>
    <row r="232" spans="1:12" ht="15.75">
      <c r="A232" s="910">
        <v>227</v>
      </c>
      <c r="B232" s="922" t="s">
        <v>692</v>
      </c>
      <c r="C232" s="923" t="s">
        <v>693</v>
      </c>
      <c r="D232" s="924" t="s">
        <v>694</v>
      </c>
      <c r="E232" s="925" t="s">
        <v>827</v>
      </c>
      <c r="F232" s="924" t="s">
        <v>11</v>
      </c>
      <c r="G232" s="924" t="s">
        <v>798</v>
      </c>
      <c r="H232" s="924" t="s">
        <v>799</v>
      </c>
      <c r="I232" s="924" t="s">
        <v>800</v>
      </c>
      <c r="J232" s="924"/>
      <c r="K232" s="921">
        <v>2.7085810000000001</v>
      </c>
      <c r="L232" s="921">
        <v>1.9175530000000001</v>
      </c>
    </row>
    <row r="233" spans="1:12" ht="15.75">
      <c r="A233" s="910">
        <v>228</v>
      </c>
      <c r="B233" s="922" t="s">
        <v>828</v>
      </c>
      <c r="C233" s="923" t="s">
        <v>693</v>
      </c>
      <c r="D233" s="924" t="s">
        <v>829</v>
      </c>
      <c r="E233" s="925" t="s">
        <v>830</v>
      </c>
      <c r="F233" s="924" t="s">
        <v>11</v>
      </c>
      <c r="G233" s="924" t="s">
        <v>798</v>
      </c>
      <c r="H233" s="924" t="s">
        <v>799</v>
      </c>
      <c r="I233" s="924" t="s">
        <v>800</v>
      </c>
      <c r="J233" s="924"/>
      <c r="K233" s="921">
        <v>2.7343660000000001</v>
      </c>
      <c r="L233" s="921">
        <v>1.9378550000000001</v>
      </c>
    </row>
    <row r="234" spans="1:12" ht="15.75">
      <c r="A234" s="910">
        <v>229</v>
      </c>
      <c r="B234" s="922" t="s">
        <v>692</v>
      </c>
      <c r="C234" s="923" t="s">
        <v>693</v>
      </c>
      <c r="D234" s="924" t="s">
        <v>694</v>
      </c>
      <c r="E234" s="925" t="s">
        <v>831</v>
      </c>
      <c r="F234" s="924" t="s">
        <v>11</v>
      </c>
      <c r="G234" s="924" t="s">
        <v>832</v>
      </c>
      <c r="H234" s="924" t="s">
        <v>11</v>
      </c>
      <c r="I234" s="924" t="s">
        <v>832</v>
      </c>
      <c r="J234" s="924"/>
      <c r="K234" s="921">
        <v>2.4251201</v>
      </c>
      <c r="L234" s="921">
        <v>101.55062100000001</v>
      </c>
    </row>
    <row r="235" spans="1:12" ht="15.75">
      <c r="A235" s="910">
        <v>230</v>
      </c>
      <c r="B235" s="922" t="s">
        <v>692</v>
      </c>
      <c r="C235" s="923" t="s">
        <v>693</v>
      </c>
      <c r="D235" s="924" t="s">
        <v>694</v>
      </c>
      <c r="E235" s="925" t="s">
        <v>833</v>
      </c>
      <c r="F235" s="924" t="s">
        <v>11</v>
      </c>
      <c r="G235" s="924" t="s">
        <v>832</v>
      </c>
      <c r="H235" s="924" t="s">
        <v>11</v>
      </c>
      <c r="I235" s="924" t="s">
        <v>832</v>
      </c>
      <c r="J235" s="924"/>
      <c r="K235" s="921">
        <v>2.398692</v>
      </c>
      <c r="L235" s="921">
        <v>101.593442</v>
      </c>
    </row>
    <row r="236" spans="1:12" ht="27">
      <c r="A236" s="910">
        <v>231</v>
      </c>
      <c r="B236" s="922" t="s">
        <v>834</v>
      </c>
      <c r="C236" s="923" t="s">
        <v>693</v>
      </c>
      <c r="D236" s="924">
        <v>196608091</v>
      </c>
      <c r="E236" s="925" t="s">
        <v>835</v>
      </c>
      <c r="F236" s="924" t="s">
        <v>11</v>
      </c>
      <c r="G236" s="924" t="s">
        <v>832</v>
      </c>
      <c r="H236" s="924" t="s">
        <v>11</v>
      </c>
      <c r="I236" s="924" t="s">
        <v>832</v>
      </c>
      <c r="J236" s="924"/>
      <c r="K236" s="921">
        <v>2.4245071</v>
      </c>
      <c r="L236" s="921">
        <v>101.551164</v>
      </c>
    </row>
    <row r="237" spans="1:12" ht="15.75">
      <c r="A237" s="910">
        <v>232</v>
      </c>
      <c r="B237" s="922" t="s">
        <v>692</v>
      </c>
      <c r="C237" s="923" t="s">
        <v>693</v>
      </c>
      <c r="D237" s="924" t="s">
        <v>694</v>
      </c>
      <c r="E237" s="925" t="s">
        <v>836</v>
      </c>
      <c r="F237" s="924" t="s">
        <v>11</v>
      </c>
      <c r="G237" s="924" t="s">
        <v>832</v>
      </c>
      <c r="H237" s="924" t="s">
        <v>11</v>
      </c>
      <c r="I237" s="924" t="s">
        <v>832</v>
      </c>
      <c r="J237" s="924"/>
      <c r="K237" s="921">
        <v>2.4406762999999998</v>
      </c>
      <c r="L237" s="921">
        <v>101.562811</v>
      </c>
    </row>
    <row r="238" spans="1:12" ht="15.75">
      <c r="A238" s="910">
        <v>233</v>
      </c>
      <c r="B238" s="922"/>
      <c r="C238" s="923" t="s">
        <v>837</v>
      </c>
      <c r="D238" s="924"/>
      <c r="E238" s="925" t="s">
        <v>838</v>
      </c>
      <c r="F238" s="924" t="s">
        <v>11</v>
      </c>
      <c r="G238" s="924" t="s">
        <v>832</v>
      </c>
      <c r="H238" s="924" t="s">
        <v>11</v>
      </c>
      <c r="I238" s="924" t="s">
        <v>832</v>
      </c>
      <c r="J238" s="924"/>
      <c r="K238" s="921">
        <v>2.73326</v>
      </c>
      <c r="L238" s="921">
        <v>101.93429500000001</v>
      </c>
    </row>
    <row r="239" spans="1:12" ht="15.75">
      <c r="A239" s="910">
        <v>234</v>
      </c>
      <c r="B239" s="922"/>
      <c r="C239" s="923" t="s">
        <v>837</v>
      </c>
      <c r="D239" s="924"/>
      <c r="E239" s="925" t="s">
        <v>839</v>
      </c>
      <c r="F239" s="924" t="s">
        <v>11</v>
      </c>
      <c r="G239" s="924" t="s">
        <v>832</v>
      </c>
      <c r="H239" s="924" t="s">
        <v>11</v>
      </c>
      <c r="I239" s="924" t="s">
        <v>832</v>
      </c>
      <c r="J239" s="924"/>
      <c r="K239" s="921">
        <v>2.73326</v>
      </c>
      <c r="L239" s="921">
        <v>101.93429500000001</v>
      </c>
    </row>
    <row r="240" spans="1:12" ht="15.75">
      <c r="A240" s="910">
        <v>235</v>
      </c>
      <c r="B240" s="922" t="s">
        <v>840</v>
      </c>
      <c r="C240" s="923">
        <v>670831000000</v>
      </c>
      <c r="D240" s="924" t="s">
        <v>841</v>
      </c>
      <c r="E240" s="925" t="s">
        <v>842</v>
      </c>
      <c r="F240" s="924" t="s">
        <v>11</v>
      </c>
      <c r="G240" s="924" t="s">
        <v>832</v>
      </c>
      <c r="H240" s="924" t="s">
        <v>11</v>
      </c>
      <c r="I240" s="924" t="s">
        <v>832</v>
      </c>
      <c r="J240" s="924"/>
      <c r="K240" s="921">
        <v>0</v>
      </c>
      <c r="L240" s="921">
        <v>0</v>
      </c>
    </row>
    <row r="241" spans="1:12" ht="15.75">
      <c r="A241" s="910">
        <v>236</v>
      </c>
      <c r="B241" s="922" t="s">
        <v>843</v>
      </c>
      <c r="C241" s="923">
        <v>660905000000</v>
      </c>
      <c r="D241" s="924" t="s">
        <v>844</v>
      </c>
      <c r="E241" s="925" t="s">
        <v>845</v>
      </c>
      <c r="F241" s="924" t="s">
        <v>11</v>
      </c>
      <c r="G241" s="924" t="s">
        <v>832</v>
      </c>
      <c r="H241" s="924" t="s">
        <v>11</v>
      </c>
      <c r="I241" s="924" t="s">
        <v>832</v>
      </c>
      <c r="J241" s="924"/>
      <c r="K241" s="921">
        <v>2.7310050000000001</v>
      </c>
      <c r="L241" s="921">
        <v>101.938615</v>
      </c>
    </row>
    <row r="242" spans="1:12" ht="15.75">
      <c r="A242" s="910">
        <v>237</v>
      </c>
      <c r="B242" s="922" t="s">
        <v>846</v>
      </c>
      <c r="C242" s="923" t="s">
        <v>847</v>
      </c>
      <c r="D242" s="924" t="s">
        <v>848</v>
      </c>
      <c r="E242" s="925" t="s">
        <v>849</v>
      </c>
      <c r="F242" s="924" t="s">
        <v>11</v>
      </c>
      <c r="G242" s="924" t="s">
        <v>832</v>
      </c>
      <c r="H242" s="924" t="s">
        <v>11</v>
      </c>
      <c r="I242" s="924" t="s">
        <v>832</v>
      </c>
      <c r="J242" s="924"/>
      <c r="K242" s="921">
        <v>2.4322913000000002</v>
      </c>
      <c r="L242" s="921">
        <v>102.001068</v>
      </c>
    </row>
    <row r="243" spans="1:12" ht="15.75">
      <c r="A243" s="910">
        <v>238</v>
      </c>
      <c r="B243" s="922" t="s">
        <v>846</v>
      </c>
      <c r="C243" s="923" t="s">
        <v>847</v>
      </c>
      <c r="D243" s="924" t="s">
        <v>848</v>
      </c>
      <c r="E243" s="925" t="s">
        <v>850</v>
      </c>
      <c r="F243" s="924" t="s">
        <v>11</v>
      </c>
      <c r="G243" s="924" t="s">
        <v>832</v>
      </c>
      <c r="H243" s="924" t="s">
        <v>11</v>
      </c>
      <c r="I243" s="924" t="s">
        <v>832</v>
      </c>
      <c r="J243" s="924"/>
      <c r="K243" s="921">
        <v>2.4140448000000001</v>
      </c>
      <c r="L243" s="921">
        <v>101.581732</v>
      </c>
    </row>
    <row r="244" spans="1:12" ht="15.75">
      <c r="A244" s="910">
        <v>239</v>
      </c>
      <c r="B244" s="922" t="s">
        <v>846</v>
      </c>
      <c r="C244" s="923" t="s">
        <v>847</v>
      </c>
      <c r="D244" s="924" t="s">
        <v>848</v>
      </c>
      <c r="E244" s="925" t="s">
        <v>851</v>
      </c>
      <c r="F244" s="924" t="s">
        <v>11</v>
      </c>
      <c r="G244" s="924" t="s">
        <v>832</v>
      </c>
      <c r="H244" s="924" t="s">
        <v>11</v>
      </c>
      <c r="I244" s="924" t="s">
        <v>832</v>
      </c>
      <c r="J244" s="924"/>
      <c r="K244" s="921">
        <v>2.3982242999999999</v>
      </c>
      <c r="L244" s="921">
        <v>101.593344</v>
      </c>
    </row>
    <row r="245" spans="1:12" ht="15.75">
      <c r="A245" s="910">
        <v>240</v>
      </c>
      <c r="B245" s="922" t="s">
        <v>846</v>
      </c>
      <c r="C245" s="923" t="s">
        <v>847</v>
      </c>
      <c r="D245" s="924" t="s">
        <v>848</v>
      </c>
      <c r="E245" s="925" t="s">
        <v>852</v>
      </c>
      <c r="F245" s="924" t="s">
        <v>11</v>
      </c>
      <c r="G245" s="924" t="s">
        <v>832</v>
      </c>
      <c r="H245" s="924" t="s">
        <v>11</v>
      </c>
      <c r="I245" s="924" t="s">
        <v>832</v>
      </c>
      <c r="J245" s="924"/>
      <c r="K245" s="921">
        <v>2.3980353999999999</v>
      </c>
      <c r="L245" s="921">
        <v>101.59393</v>
      </c>
    </row>
    <row r="246" spans="1:12" ht="15.75">
      <c r="A246" s="910">
        <v>241</v>
      </c>
      <c r="B246" s="922" t="s">
        <v>846</v>
      </c>
      <c r="C246" s="923" t="s">
        <v>847</v>
      </c>
      <c r="D246" s="924" t="s">
        <v>848</v>
      </c>
      <c r="E246" s="925" t="s">
        <v>853</v>
      </c>
      <c r="F246" s="924" t="s">
        <v>11</v>
      </c>
      <c r="G246" s="924" t="s">
        <v>832</v>
      </c>
      <c r="H246" s="924" t="s">
        <v>11</v>
      </c>
      <c r="I246" s="924" t="s">
        <v>832</v>
      </c>
      <c r="J246" s="924"/>
      <c r="K246" s="921">
        <v>2.4231839000000002</v>
      </c>
      <c r="L246" s="921">
        <v>101.571842</v>
      </c>
    </row>
    <row r="247" spans="1:12" ht="27">
      <c r="A247" s="910">
        <v>242</v>
      </c>
      <c r="B247" s="922" t="s">
        <v>854</v>
      </c>
      <c r="C247" s="923" t="s">
        <v>855</v>
      </c>
      <c r="D247" s="924" t="s">
        <v>856</v>
      </c>
      <c r="E247" s="925" t="s">
        <v>857</v>
      </c>
      <c r="F247" s="924" t="s">
        <v>11</v>
      </c>
      <c r="G247" s="924" t="s">
        <v>858</v>
      </c>
      <c r="H247" s="924" t="s">
        <v>13</v>
      </c>
      <c r="I247" s="924" t="s">
        <v>858</v>
      </c>
      <c r="J247" s="924"/>
      <c r="K247" s="921">
        <v>2.8836300000000001</v>
      </c>
      <c r="L247" s="921">
        <v>101.553045</v>
      </c>
    </row>
    <row r="248" spans="1:12" ht="15.75">
      <c r="A248" s="910">
        <v>243</v>
      </c>
      <c r="B248" s="922" t="s">
        <v>854</v>
      </c>
      <c r="C248" s="923" t="s">
        <v>855</v>
      </c>
      <c r="D248" s="924" t="s">
        <v>859</v>
      </c>
      <c r="E248" s="925" t="s">
        <v>860</v>
      </c>
      <c r="F248" s="924" t="s">
        <v>11</v>
      </c>
      <c r="G248" s="924" t="s">
        <v>858</v>
      </c>
      <c r="H248" s="924" t="s">
        <v>13</v>
      </c>
      <c r="I248" s="924" t="s">
        <v>858</v>
      </c>
      <c r="J248" s="924"/>
      <c r="K248" s="921">
        <v>2.7358289999999998</v>
      </c>
      <c r="L248" s="921">
        <v>101.899773</v>
      </c>
    </row>
    <row r="249" spans="1:12" ht="15.75">
      <c r="A249" s="910">
        <v>244</v>
      </c>
      <c r="B249" s="922" t="s">
        <v>812</v>
      </c>
      <c r="C249" s="923" t="s">
        <v>813</v>
      </c>
      <c r="D249" s="924" t="s">
        <v>814</v>
      </c>
      <c r="E249" s="925" t="s">
        <v>861</v>
      </c>
      <c r="F249" s="924" t="s">
        <v>11</v>
      </c>
      <c r="G249" s="924" t="s">
        <v>858</v>
      </c>
      <c r="H249" s="924" t="s">
        <v>13</v>
      </c>
      <c r="I249" s="924" t="s">
        <v>858</v>
      </c>
      <c r="J249" s="924"/>
      <c r="K249" s="921">
        <v>2.617588</v>
      </c>
      <c r="L249" s="921">
        <v>101.952088</v>
      </c>
    </row>
    <row r="250" spans="1:12" ht="15.75">
      <c r="A250" s="910">
        <v>245</v>
      </c>
      <c r="B250" s="922" t="s">
        <v>812</v>
      </c>
      <c r="C250" s="923" t="s">
        <v>813</v>
      </c>
      <c r="D250" s="924" t="s">
        <v>814</v>
      </c>
      <c r="E250" s="925" t="s">
        <v>862</v>
      </c>
      <c r="F250" s="924" t="s">
        <v>11</v>
      </c>
      <c r="G250" s="924" t="s">
        <v>858</v>
      </c>
      <c r="H250" s="924" t="s">
        <v>13</v>
      </c>
      <c r="I250" s="924" t="s">
        <v>858</v>
      </c>
      <c r="J250" s="924"/>
      <c r="K250" s="921">
        <v>2.630315</v>
      </c>
      <c r="L250" s="921">
        <v>101.952285</v>
      </c>
    </row>
    <row r="251" spans="1:12" ht="15.75">
      <c r="A251" s="910">
        <v>246</v>
      </c>
      <c r="B251" s="922" t="s">
        <v>812</v>
      </c>
      <c r="C251" s="923" t="s">
        <v>813</v>
      </c>
      <c r="D251" s="924" t="s">
        <v>814</v>
      </c>
      <c r="E251" s="925" t="s">
        <v>863</v>
      </c>
      <c r="F251" s="924" t="s">
        <v>11</v>
      </c>
      <c r="G251" s="924" t="s">
        <v>858</v>
      </c>
      <c r="H251" s="924" t="s">
        <v>13</v>
      </c>
      <c r="I251" s="924" t="s">
        <v>858</v>
      </c>
      <c r="J251" s="924"/>
      <c r="K251" s="921">
        <v>2.630506</v>
      </c>
      <c r="L251" s="921">
        <v>101.95217700000001</v>
      </c>
    </row>
    <row r="252" spans="1:12" ht="15.75">
      <c r="A252" s="910">
        <v>247</v>
      </c>
      <c r="B252" s="922" t="s">
        <v>864</v>
      </c>
      <c r="C252" s="923" t="s">
        <v>865</v>
      </c>
      <c r="D252" s="924" t="s">
        <v>859</v>
      </c>
      <c r="E252" s="925" t="s">
        <v>866</v>
      </c>
      <c r="F252" s="924" t="s">
        <v>11</v>
      </c>
      <c r="G252" s="924" t="s">
        <v>858</v>
      </c>
      <c r="H252" s="924" t="s">
        <v>13</v>
      </c>
      <c r="I252" s="924" t="s">
        <v>858</v>
      </c>
      <c r="J252" s="924"/>
      <c r="K252" s="921">
        <v>2.6623480000000002</v>
      </c>
      <c r="L252" s="921">
        <v>101.98755800000001</v>
      </c>
    </row>
    <row r="253" spans="1:12" ht="15.75">
      <c r="A253" s="910">
        <v>248</v>
      </c>
      <c r="B253" s="922" t="s">
        <v>867</v>
      </c>
      <c r="C253" s="923">
        <v>661001000000</v>
      </c>
      <c r="D253" s="924"/>
      <c r="E253" s="925" t="s">
        <v>868</v>
      </c>
      <c r="F253" s="924" t="s">
        <v>11</v>
      </c>
      <c r="G253" s="924" t="s">
        <v>858</v>
      </c>
      <c r="H253" s="924" t="s">
        <v>13</v>
      </c>
      <c r="I253" s="924" t="s">
        <v>858</v>
      </c>
      <c r="J253" s="924"/>
      <c r="K253" s="921">
        <v>2.8370600000000001</v>
      </c>
      <c r="L253" s="921">
        <v>101.929501</v>
      </c>
    </row>
    <row r="254" spans="1:12" ht="15.75">
      <c r="A254" s="910">
        <v>249</v>
      </c>
      <c r="B254" s="922" t="s">
        <v>869</v>
      </c>
      <c r="C254" s="923" t="s">
        <v>870</v>
      </c>
      <c r="D254" s="924" t="s">
        <v>871</v>
      </c>
      <c r="E254" s="925" t="s">
        <v>872</v>
      </c>
      <c r="F254" s="924" t="s">
        <v>11</v>
      </c>
      <c r="G254" s="924" t="s">
        <v>858</v>
      </c>
      <c r="H254" s="924" t="s">
        <v>13</v>
      </c>
      <c r="I254" s="924" t="s">
        <v>858</v>
      </c>
      <c r="J254" s="924"/>
      <c r="K254" s="921">
        <v>2.432337</v>
      </c>
      <c r="L254" s="921">
        <v>102.000361</v>
      </c>
    </row>
    <row r="255" spans="1:12" ht="15.75">
      <c r="A255" s="910">
        <v>250</v>
      </c>
      <c r="B255" s="922" t="s">
        <v>869</v>
      </c>
      <c r="C255" s="923" t="s">
        <v>870</v>
      </c>
      <c r="D255" s="924" t="s">
        <v>871</v>
      </c>
      <c r="E255" s="925" t="s">
        <v>873</v>
      </c>
      <c r="F255" s="924" t="s">
        <v>11</v>
      </c>
      <c r="G255" s="924" t="s">
        <v>858</v>
      </c>
      <c r="H255" s="924" t="s">
        <v>13</v>
      </c>
      <c r="I255" s="924" t="s">
        <v>858</v>
      </c>
      <c r="J255" s="924"/>
      <c r="K255" s="921">
        <v>2.4321457</v>
      </c>
      <c r="L255" s="921">
        <v>101.599954</v>
      </c>
    </row>
    <row r="256" spans="1:12" ht="15.75">
      <c r="A256" s="910">
        <v>251</v>
      </c>
      <c r="B256" s="922" t="s">
        <v>748</v>
      </c>
      <c r="C256" s="923" t="s">
        <v>745</v>
      </c>
      <c r="D256" s="924" t="s">
        <v>746</v>
      </c>
      <c r="E256" s="925" t="s">
        <v>874</v>
      </c>
      <c r="F256" s="924" t="s">
        <v>11</v>
      </c>
      <c r="G256" s="924" t="s">
        <v>799</v>
      </c>
      <c r="H256" s="924" t="s">
        <v>799</v>
      </c>
      <c r="I256" s="924" t="s">
        <v>875</v>
      </c>
      <c r="J256" s="924"/>
      <c r="K256" s="921">
        <v>2.3558873999999999</v>
      </c>
      <c r="L256" s="921">
        <v>1.5753779999999999</v>
      </c>
    </row>
    <row r="257" spans="1:12" ht="27">
      <c r="A257" s="910">
        <v>252</v>
      </c>
      <c r="B257" s="922" t="s">
        <v>876</v>
      </c>
      <c r="C257" s="923" t="s">
        <v>877</v>
      </c>
      <c r="D257" s="924" t="s">
        <v>878</v>
      </c>
      <c r="E257" s="925" t="s">
        <v>879</v>
      </c>
      <c r="F257" s="924" t="s">
        <v>11</v>
      </c>
      <c r="G257" s="924" t="s">
        <v>799</v>
      </c>
      <c r="H257" s="924" t="s">
        <v>799</v>
      </c>
      <c r="I257" s="924" t="s">
        <v>875</v>
      </c>
      <c r="J257" s="924"/>
      <c r="K257" s="921">
        <v>2.9298540000000002</v>
      </c>
      <c r="L257" s="921">
        <v>101.910517</v>
      </c>
    </row>
    <row r="258" spans="1:12" ht="27">
      <c r="A258" s="910">
        <v>253</v>
      </c>
      <c r="B258" s="922" t="s">
        <v>876</v>
      </c>
      <c r="C258" s="923" t="s">
        <v>877</v>
      </c>
      <c r="D258" s="924" t="s">
        <v>880</v>
      </c>
      <c r="E258" s="925" t="s">
        <v>881</v>
      </c>
      <c r="F258" s="924" t="s">
        <v>11</v>
      </c>
      <c r="G258" s="924" t="s">
        <v>799</v>
      </c>
      <c r="H258" s="924" t="s">
        <v>799</v>
      </c>
      <c r="I258" s="924" t="s">
        <v>875</v>
      </c>
      <c r="J258" s="924"/>
      <c r="K258" s="921">
        <v>2.9330660000000002</v>
      </c>
      <c r="L258" s="921">
        <v>101.918503</v>
      </c>
    </row>
    <row r="259" spans="1:12" ht="15.75">
      <c r="A259" s="910">
        <v>254</v>
      </c>
      <c r="B259" s="922" t="s">
        <v>876</v>
      </c>
      <c r="C259" s="923" t="s">
        <v>877</v>
      </c>
      <c r="D259" s="924" t="s">
        <v>882</v>
      </c>
      <c r="E259" s="925" t="s">
        <v>883</v>
      </c>
      <c r="F259" s="924" t="s">
        <v>11</v>
      </c>
      <c r="G259" s="924" t="s">
        <v>799</v>
      </c>
      <c r="H259" s="924" t="s">
        <v>799</v>
      </c>
      <c r="I259" s="924" t="s">
        <v>875</v>
      </c>
      <c r="J259" s="924"/>
      <c r="K259" s="921">
        <v>2.9330660000000002</v>
      </c>
      <c r="L259" s="921">
        <v>101.918503</v>
      </c>
    </row>
    <row r="260" spans="1:12" ht="15.75">
      <c r="A260" s="910">
        <v>255</v>
      </c>
      <c r="B260" s="922" t="s">
        <v>548</v>
      </c>
      <c r="C260" s="923" t="s">
        <v>884</v>
      </c>
      <c r="D260" s="924"/>
      <c r="E260" s="925" t="s">
        <v>885</v>
      </c>
      <c r="F260" s="924" t="s">
        <v>11</v>
      </c>
      <c r="G260" s="924" t="s">
        <v>799</v>
      </c>
      <c r="H260" s="924" t="s">
        <v>799</v>
      </c>
      <c r="I260" s="924" t="s">
        <v>875</v>
      </c>
      <c r="J260" s="924"/>
      <c r="K260" s="921">
        <v>2.870905</v>
      </c>
      <c r="L260" s="921">
        <v>101.94170099999999</v>
      </c>
    </row>
    <row r="261" spans="1:12" ht="15.75">
      <c r="A261" s="910">
        <v>256</v>
      </c>
      <c r="B261" s="922" t="s">
        <v>886</v>
      </c>
      <c r="C261" s="923" t="s">
        <v>887</v>
      </c>
      <c r="D261" s="924" t="s">
        <v>888</v>
      </c>
      <c r="E261" s="925" t="s">
        <v>889</v>
      </c>
      <c r="F261" s="924" t="s">
        <v>11</v>
      </c>
      <c r="G261" s="924" t="s">
        <v>799</v>
      </c>
      <c r="H261" s="924" t="s">
        <v>799</v>
      </c>
      <c r="I261" s="924" t="s">
        <v>890</v>
      </c>
      <c r="J261" s="924"/>
      <c r="K261" s="921">
        <v>2.6752829999999999</v>
      </c>
      <c r="L261" s="921">
        <v>101.978881</v>
      </c>
    </row>
    <row r="262" spans="1:12" ht="15.75">
      <c r="A262" s="910">
        <v>257</v>
      </c>
      <c r="B262" s="922" t="s">
        <v>891</v>
      </c>
      <c r="C262" s="923" t="s">
        <v>892</v>
      </c>
      <c r="D262" s="924"/>
      <c r="E262" s="925" t="s">
        <v>893</v>
      </c>
      <c r="F262" s="924" t="s">
        <v>11</v>
      </c>
      <c r="G262" s="924" t="s">
        <v>799</v>
      </c>
      <c r="H262" s="924" t="s">
        <v>799</v>
      </c>
      <c r="I262" s="924" t="s">
        <v>875</v>
      </c>
      <c r="J262" s="924"/>
      <c r="K262" s="921">
        <v>2.8712230000000001</v>
      </c>
      <c r="L262" s="921">
        <v>101.943551</v>
      </c>
    </row>
    <row r="263" spans="1:12" ht="15.75">
      <c r="A263" s="910">
        <v>258</v>
      </c>
      <c r="B263" s="922" t="s">
        <v>894</v>
      </c>
      <c r="C263" s="923" t="s">
        <v>895</v>
      </c>
      <c r="D263" s="924" t="s">
        <v>896</v>
      </c>
      <c r="E263" s="925" t="s">
        <v>897</v>
      </c>
      <c r="F263" s="924" t="s">
        <v>11</v>
      </c>
      <c r="G263" s="924" t="s">
        <v>799</v>
      </c>
      <c r="H263" s="924" t="s">
        <v>799</v>
      </c>
      <c r="I263" s="924" t="s">
        <v>875</v>
      </c>
      <c r="J263" s="924"/>
      <c r="K263" s="921">
        <v>2.855178</v>
      </c>
      <c r="L263" s="921">
        <v>101.929833</v>
      </c>
    </row>
    <row r="264" spans="1:12" ht="27">
      <c r="A264" s="910">
        <v>259</v>
      </c>
      <c r="B264" s="922" t="s">
        <v>898</v>
      </c>
      <c r="C264" s="923" t="s">
        <v>899</v>
      </c>
      <c r="D264" s="924" t="s">
        <v>900</v>
      </c>
      <c r="E264" s="925" t="s">
        <v>901</v>
      </c>
      <c r="F264" s="924" t="s">
        <v>11</v>
      </c>
      <c r="G264" s="924" t="s">
        <v>799</v>
      </c>
      <c r="H264" s="924" t="s">
        <v>799</v>
      </c>
      <c r="I264" s="924" t="s">
        <v>875</v>
      </c>
      <c r="J264" s="924"/>
      <c r="K264" s="921">
        <v>2.6305079999999998</v>
      </c>
      <c r="L264" s="921">
        <v>101.985625</v>
      </c>
    </row>
    <row r="265" spans="1:12" ht="27">
      <c r="A265" s="910">
        <v>260</v>
      </c>
      <c r="B265" s="922" t="s">
        <v>902</v>
      </c>
      <c r="C265" s="923" t="s">
        <v>903</v>
      </c>
      <c r="D265" s="924" t="s">
        <v>904</v>
      </c>
      <c r="E265" s="925" t="s">
        <v>905</v>
      </c>
      <c r="F265" s="924" t="s">
        <v>11</v>
      </c>
      <c r="G265" s="924" t="s">
        <v>799</v>
      </c>
      <c r="H265" s="924" t="s">
        <v>799</v>
      </c>
      <c r="I265" s="924" t="s">
        <v>875</v>
      </c>
      <c r="J265" s="924"/>
      <c r="K265" s="921">
        <v>2.6303830000000001</v>
      </c>
      <c r="L265" s="921">
        <v>101.985265</v>
      </c>
    </row>
    <row r="266" spans="1:12" ht="27">
      <c r="A266" s="910">
        <v>261</v>
      </c>
      <c r="B266" s="922" t="s">
        <v>906</v>
      </c>
      <c r="C266" s="923" t="s">
        <v>907</v>
      </c>
      <c r="D266" s="924" t="s">
        <v>908</v>
      </c>
      <c r="E266" s="925" t="s">
        <v>909</v>
      </c>
      <c r="F266" s="924" t="s">
        <v>11</v>
      </c>
      <c r="G266" s="924" t="s">
        <v>799</v>
      </c>
      <c r="H266" s="924" t="s">
        <v>799</v>
      </c>
      <c r="I266" s="924" t="s">
        <v>875</v>
      </c>
      <c r="J266" s="924"/>
      <c r="K266" s="921">
        <v>2.6320429999999999</v>
      </c>
      <c r="L266" s="921">
        <v>101.986025</v>
      </c>
    </row>
    <row r="267" spans="1:12" ht="27">
      <c r="A267" s="910">
        <v>262</v>
      </c>
      <c r="B267" s="922" t="s">
        <v>910</v>
      </c>
      <c r="C267" s="923" t="s">
        <v>911</v>
      </c>
      <c r="D267" s="924" t="s">
        <v>912</v>
      </c>
      <c r="E267" s="925" t="s">
        <v>913</v>
      </c>
      <c r="F267" s="924" t="s">
        <v>11</v>
      </c>
      <c r="G267" s="924" t="s">
        <v>799</v>
      </c>
      <c r="H267" s="924" t="s">
        <v>799</v>
      </c>
      <c r="I267" s="924" t="s">
        <v>875</v>
      </c>
      <c r="J267" s="924"/>
      <c r="K267" s="921">
        <v>2.6311460000000002</v>
      </c>
      <c r="L267" s="921">
        <v>101.985713</v>
      </c>
    </row>
    <row r="268" spans="1:12" ht="27">
      <c r="A268" s="910">
        <v>263</v>
      </c>
      <c r="B268" s="922" t="s">
        <v>914</v>
      </c>
      <c r="C268" s="923" t="s">
        <v>915</v>
      </c>
      <c r="D268" s="924" t="s">
        <v>916</v>
      </c>
      <c r="E268" s="925" t="s">
        <v>917</v>
      </c>
      <c r="F268" s="924" t="s">
        <v>11</v>
      </c>
      <c r="G268" s="924" t="s">
        <v>799</v>
      </c>
      <c r="H268" s="924" t="s">
        <v>799</v>
      </c>
      <c r="I268" s="924" t="s">
        <v>875</v>
      </c>
      <c r="J268" s="924"/>
      <c r="K268" s="921">
        <v>2.6312530000000001</v>
      </c>
      <c r="L268" s="921">
        <v>101.985558</v>
      </c>
    </row>
    <row r="269" spans="1:12" ht="27">
      <c r="A269" s="910">
        <v>264</v>
      </c>
      <c r="B269" s="922" t="s">
        <v>918</v>
      </c>
      <c r="C269" s="923" t="s">
        <v>919</v>
      </c>
      <c r="D269" s="924" t="s">
        <v>920</v>
      </c>
      <c r="E269" s="925" t="s">
        <v>921</v>
      </c>
      <c r="F269" s="924" t="s">
        <v>11</v>
      </c>
      <c r="G269" s="924" t="s">
        <v>799</v>
      </c>
      <c r="H269" s="924" t="s">
        <v>799</v>
      </c>
      <c r="I269" s="924" t="s">
        <v>875</v>
      </c>
      <c r="J269" s="924"/>
      <c r="K269" s="921">
        <v>2.6314549999999999</v>
      </c>
      <c r="L269" s="921">
        <v>101.985145</v>
      </c>
    </row>
    <row r="270" spans="1:12" ht="27">
      <c r="A270" s="910">
        <v>265</v>
      </c>
      <c r="B270" s="922" t="s">
        <v>922</v>
      </c>
      <c r="C270" s="923" t="s">
        <v>923</v>
      </c>
      <c r="D270" s="924"/>
      <c r="E270" s="925" t="s">
        <v>924</v>
      </c>
      <c r="F270" s="924" t="s">
        <v>11</v>
      </c>
      <c r="G270" s="924" t="s">
        <v>799</v>
      </c>
      <c r="H270" s="924" t="s">
        <v>799</v>
      </c>
      <c r="I270" s="924" t="s">
        <v>875</v>
      </c>
      <c r="J270" s="924"/>
      <c r="K270" s="921">
        <v>2.6331349999999998</v>
      </c>
      <c r="L270" s="921">
        <v>101.98672500000001</v>
      </c>
    </row>
    <row r="271" spans="1:12" ht="27">
      <c r="A271" s="910">
        <v>266</v>
      </c>
      <c r="B271" s="922" t="s">
        <v>925</v>
      </c>
      <c r="C271" s="923" t="s">
        <v>926</v>
      </c>
      <c r="D271" s="924"/>
      <c r="E271" s="925" t="s">
        <v>927</v>
      </c>
      <c r="F271" s="924" t="s">
        <v>11</v>
      </c>
      <c r="G271" s="924" t="s">
        <v>799</v>
      </c>
      <c r="H271" s="924" t="s">
        <v>799</v>
      </c>
      <c r="I271" s="924" t="s">
        <v>875</v>
      </c>
      <c r="J271" s="924"/>
      <c r="K271" s="921">
        <v>2.6325029999999998</v>
      </c>
      <c r="L271" s="921">
        <v>101.986113</v>
      </c>
    </row>
    <row r="272" spans="1:12" ht="27">
      <c r="A272" s="910">
        <v>267</v>
      </c>
      <c r="B272" s="922" t="s">
        <v>928</v>
      </c>
      <c r="C272" s="923" t="s">
        <v>929</v>
      </c>
      <c r="D272" s="924"/>
      <c r="E272" s="925" t="s">
        <v>930</v>
      </c>
      <c r="F272" s="924" t="s">
        <v>11</v>
      </c>
      <c r="G272" s="924" t="s">
        <v>799</v>
      </c>
      <c r="H272" s="924" t="s">
        <v>799</v>
      </c>
      <c r="I272" s="924" t="s">
        <v>875</v>
      </c>
      <c r="J272" s="924"/>
      <c r="K272" s="921">
        <v>2.631761</v>
      </c>
      <c r="L272" s="921">
        <v>101.984978</v>
      </c>
    </row>
    <row r="273" spans="1:12" ht="27">
      <c r="A273" s="910">
        <v>268</v>
      </c>
      <c r="B273" s="922" t="s">
        <v>931</v>
      </c>
      <c r="C273" s="923" t="s">
        <v>932</v>
      </c>
      <c r="D273" s="924"/>
      <c r="E273" s="925" t="s">
        <v>933</v>
      </c>
      <c r="F273" s="924" t="s">
        <v>11</v>
      </c>
      <c r="G273" s="924" t="s">
        <v>799</v>
      </c>
      <c r="H273" s="924" t="s">
        <v>799</v>
      </c>
      <c r="I273" s="924" t="s">
        <v>875</v>
      </c>
      <c r="J273" s="924"/>
      <c r="K273" s="921">
        <v>2.2435299999999998</v>
      </c>
      <c r="L273" s="921">
        <v>102.08716099999999</v>
      </c>
    </row>
    <row r="274" spans="1:12" ht="27">
      <c r="A274" s="910">
        <v>269</v>
      </c>
      <c r="B274" s="922" t="s">
        <v>922</v>
      </c>
      <c r="C274" s="923" t="s">
        <v>923</v>
      </c>
      <c r="D274" s="924" t="s">
        <v>934</v>
      </c>
      <c r="E274" s="925" t="s">
        <v>935</v>
      </c>
      <c r="F274" s="924" t="s">
        <v>11</v>
      </c>
      <c r="G274" s="924" t="s">
        <v>799</v>
      </c>
      <c r="H274" s="924" t="s">
        <v>799</v>
      </c>
      <c r="I274" s="924" t="s">
        <v>875</v>
      </c>
      <c r="J274" s="924"/>
      <c r="K274" s="921">
        <v>2.6324809999999998</v>
      </c>
      <c r="L274" s="921">
        <v>101.986158</v>
      </c>
    </row>
    <row r="275" spans="1:12" ht="15.75">
      <c r="A275" s="910">
        <v>270</v>
      </c>
      <c r="B275" s="922" t="s">
        <v>936</v>
      </c>
      <c r="C275" s="923" t="s">
        <v>937</v>
      </c>
      <c r="D275" s="924" t="s">
        <v>938</v>
      </c>
      <c r="E275" s="925" t="s">
        <v>939</v>
      </c>
      <c r="F275" s="924" t="s">
        <v>11</v>
      </c>
      <c r="G275" s="924" t="s">
        <v>799</v>
      </c>
      <c r="H275" s="924" t="s">
        <v>799</v>
      </c>
      <c r="I275" s="924" t="s">
        <v>875</v>
      </c>
      <c r="J275" s="924"/>
      <c r="K275" s="921">
        <v>2.6640600000000001</v>
      </c>
      <c r="L275" s="921">
        <v>101.97909300000001</v>
      </c>
    </row>
    <row r="276" spans="1:12" ht="27">
      <c r="A276" s="910">
        <v>271</v>
      </c>
      <c r="B276" s="922" t="s">
        <v>940</v>
      </c>
      <c r="C276" s="923" t="s">
        <v>941</v>
      </c>
      <c r="D276" s="924" t="s">
        <v>942</v>
      </c>
      <c r="E276" s="925" t="s">
        <v>943</v>
      </c>
      <c r="F276" s="924" t="s">
        <v>11</v>
      </c>
      <c r="G276" s="924" t="s">
        <v>799</v>
      </c>
      <c r="H276" s="924" t="s">
        <v>799</v>
      </c>
      <c r="I276" s="924" t="s">
        <v>875</v>
      </c>
      <c r="J276" s="924"/>
      <c r="K276" s="921">
        <v>2.689705</v>
      </c>
      <c r="L276" s="921">
        <v>101.969351</v>
      </c>
    </row>
    <row r="277" spans="1:12" ht="27">
      <c r="A277" s="910">
        <v>272</v>
      </c>
      <c r="B277" s="922" t="s">
        <v>944</v>
      </c>
      <c r="C277" s="923" t="s">
        <v>945</v>
      </c>
      <c r="D277" s="924" t="s">
        <v>946</v>
      </c>
      <c r="E277" s="925" t="s">
        <v>947</v>
      </c>
      <c r="F277" s="924" t="s">
        <v>11</v>
      </c>
      <c r="G277" s="924" t="s">
        <v>799</v>
      </c>
      <c r="H277" s="924" t="s">
        <v>799</v>
      </c>
      <c r="I277" s="924" t="s">
        <v>875</v>
      </c>
      <c r="J277" s="924"/>
      <c r="K277" s="921">
        <v>2.6892830000000001</v>
      </c>
      <c r="L277" s="921">
        <v>101.970088</v>
      </c>
    </row>
    <row r="278" spans="1:12" ht="15.75">
      <c r="A278" s="910">
        <v>273</v>
      </c>
      <c r="B278" s="922" t="s">
        <v>948</v>
      </c>
      <c r="C278" s="923" t="s">
        <v>949</v>
      </c>
      <c r="D278" s="924" t="s">
        <v>950</v>
      </c>
      <c r="E278" s="925" t="s">
        <v>951</v>
      </c>
      <c r="F278" s="924" t="s">
        <v>11</v>
      </c>
      <c r="G278" s="924" t="s">
        <v>799</v>
      </c>
      <c r="H278" s="924" t="s">
        <v>799</v>
      </c>
      <c r="I278" s="924" t="s">
        <v>875</v>
      </c>
      <c r="J278" s="924"/>
      <c r="K278" s="921">
        <v>2.6318260000000002</v>
      </c>
      <c r="L278" s="921">
        <v>101.985226</v>
      </c>
    </row>
    <row r="279" spans="1:12" ht="27">
      <c r="A279" s="910">
        <v>274</v>
      </c>
      <c r="B279" s="922" t="s">
        <v>952</v>
      </c>
      <c r="C279" s="923" t="s">
        <v>953</v>
      </c>
      <c r="D279" s="924" t="s">
        <v>954</v>
      </c>
      <c r="E279" s="925" t="s">
        <v>955</v>
      </c>
      <c r="F279" s="924" t="s">
        <v>11</v>
      </c>
      <c r="G279" s="924" t="s">
        <v>799</v>
      </c>
      <c r="H279" s="924" t="s">
        <v>799</v>
      </c>
      <c r="I279" s="924" t="s">
        <v>875</v>
      </c>
      <c r="J279" s="924"/>
      <c r="K279" s="921">
        <v>2.6320429999999999</v>
      </c>
      <c r="L279" s="921">
        <v>101.985851</v>
      </c>
    </row>
    <row r="280" spans="1:12" ht="15.75">
      <c r="A280" s="910">
        <v>275</v>
      </c>
      <c r="B280" s="922" t="s">
        <v>956</v>
      </c>
      <c r="C280" s="923" t="s">
        <v>957</v>
      </c>
      <c r="D280" s="924" t="s">
        <v>958</v>
      </c>
      <c r="E280" s="925" t="s">
        <v>959</v>
      </c>
      <c r="F280" s="924" t="s">
        <v>11</v>
      </c>
      <c r="G280" s="924" t="s">
        <v>799</v>
      </c>
      <c r="H280" s="924" t="s">
        <v>799</v>
      </c>
      <c r="I280" s="924" t="s">
        <v>875</v>
      </c>
      <c r="J280" s="924"/>
      <c r="K280" s="921">
        <v>2.6331129999999998</v>
      </c>
      <c r="L280" s="921">
        <v>101.985288</v>
      </c>
    </row>
    <row r="281" spans="1:12" ht="15.75">
      <c r="A281" s="910">
        <v>276</v>
      </c>
      <c r="B281" s="922" t="s">
        <v>960</v>
      </c>
      <c r="C281" s="923" t="s">
        <v>961</v>
      </c>
      <c r="D281" s="924" t="s">
        <v>962</v>
      </c>
      <c r="E281" s="925" t="s">
        <v>963</v>
      </c>
      <c r="F281" s="924" t="s">
        <v>11</v>
      </c>
      <c r="G281" s="924" t="s">
        <v>799</v>
      </c>
      <c r="H281" s="924" t="s">
        <v>799</v>
      </c>
      <c r="I281" s="924" t="s">
        <v>875</v>
      </c>
      <c r="J281" s="924"/>
      <c r="K281" s="921">
        <v>2.6325029999999998</v>
      </c>
      <c r="L281" s="921">
        <v>101.98509799999999</v>
      </c>
    </row>
    <row r="282" spans="1:12" ht="27">
      <c r="A282" s="910">
        <v>277</v>
      </c>
      <c r="B282" s="922" t="s">
        <v>964</v>
      </c>
      <c r="C282" s="923" t="s">
        <v>965</v>
      </c>
      <c r="D282" s="924" t="s">
        <v>966</v>
      </c>
      <c r="E282" s="925" t="s">
        <v>967</v>
      </c>
      <c r="F282" s="924" t="s">
        <v>11</v>
      </c>
      <c r="G282" s="924" t="s">
        <v>799</v>
      </c>
      <c r="H282" s="924" t="s">
        <v>799</v>
      </c>
      <c r="I282" s="924" t="s">
        <v>875</v>
      </c>
      <c r="J282" s="924"/>
      <c r="K282" s="921">
        <v>2.6324749999999999</v>
      </c>
      <c r="L282" s="921">
        <v>101.98393</v>
      </c>
    </row>
    <row r="283" spans="1:12" ht="27">
      <c r="A283" s="910">
        <v>278</v>
      </c>
      <c r="B283" s="922" t="s">
        <v>968</v>
      </c>
      <c r="C283" s="923" t="s">
        <v>969</v>
      </c>
      <c r="D283" s="924" t="s">
        <v>962</v>
      </c>
      <c r="E283" s="925" t="s">
        <v>970</v>
      </c>
      <c r="F283" s="924" t="s">
        <v>11</v>
      </c>
      <c r="G283" s="924" t="s">
        <v>799</v>
      </c>
      <c r="H283" s="924" t="s">
        <v>799</v>
      </c>
      <c r="I283" s="924" t="s">
        <v>875</v>
      </c>
      <c r="J283" s="924"/>
      <c r="K283" s="921">
        <v>2.6330399999999998</v>
      </c>
      <c r="L283" s="921">
        <v>101.985378</v>
      </c>
    </row>
    <row r="284" spans="1:12" ht="27">
      <c r="A284" s="910">
        <v>279</v>
      </c>
      <c r="B284" s="922" t="s">
        <v>971</v>
      </c>
      <c r="C284" s="923" t="s">
        <v>972</v>
      </c>
      <c r="D284" s="924" t="s">
        <v>973</v>
      </c>
      <c r="E284" s="925" t="s">
        <v>974</v>
      </c>
      <c r="F284" s="924" t="s">
        <v>11</v>
      </c>
      <c r="G284" s="924" t="s">
        <v>799</v>
      </c>
      <c r="H284" s="924" t="s">
        <v>799</v>
      </c>
      <c r="I284" s="924" t="s">
        <v>875</v>
      </c>
      <c r="J284" s="924"/>
      <c r="K284" s="921">
        <v>2.6330179999999999</v>
      </c>
      <c r="L284" s="921">
        <v>101.985851</v>
      </c>
    </row>
    <row r="285" spans="1:12" ht="27">
      <c r="A285" s="910">
        <v>280</v>
      </c>
      <c r="B285" s="922" t="s">
        <v>975</v>
      </c>
      <c r="C285" s="923" t="s">
        <v>976</v>
      </c>
      <c r="D285" s="924" t="s">
        <v>977</v>
      </c>
      <c r="E285" s="925" t="s">
        <v>978</v>
      </c>
      <c r="F285" s="924" t="s">
        <v>11</v>
      </c>
      <c r="G285" s="924" t="s">
        <v>799</v>
      </c>
      <c r="H285" s="924" t="s">
        <v>799</v>
      </c>
      <c r="I285" s="924" t="s">
        <v>875</v>
      </c>
      <c r="J285" s="924"/>
      <c r="K285" s="921">
        <v>2.632978</v>
      </c>
      <c r="L285" s="921">
        <v>101.98400100000001</v>
      </c>
    </row>
    <row r="286" spans="1:12" ht="27">
      <c r="A286" s="910">
        <v>281</v>
      </c>
      <c r="B286" s="922" t="s">
        <v>979</v>
      </c>
      <c r="C286" s="923" t="s">
        <v>980</v>
      </c>
      <c r="D286" s="924" t="s">
        <v>981</v>
      </c>
      <c r="E286" s="925" t="s">
        <v>982</v>
      </c>
      <c r="F286" s="924" t="s">
        <v>11</v>
      </c>
      <c r="G286" s="924" t="s">
        <v>799</v>
      </c>
      <c r="H286" s="924" t="s">
        <v>799</v>
      </c>
      <c r="I286" s="924" t="s">
        <v>875</v>
      </c>
      <c r="J286" s="924"/>
      <c r="K286" s="921">
        <v>2.6330249999999999</v>
      </c>
      <c r="L286" s="921">
        <v>101.98471499999999</v>
      </c>
    </row>
    <row r="287" spans="1:12" ht="15.75">
      <c r="A287" s="910">
        <v>282</v>
      </c>
      <c r="B287" s="922" t="s">
        <v>983</v>
      </c>
      <c r="C287" s="923">
        <v>0</v>
      </c>
      <c r="D287" s="924" t="s">
        <v>984</v>
      </c>
      <c r="E287" s="925" t="s">
        <v>985</v>
      </c>
      <c r="F287" s="924" t="s">
        <v>11</v>
      </c>
      <c r="G287" s="924" t="s">
        <v>799</v>
      </c>
      <c r="H287" s="924" t="s">
        <v>799</v>
      </c>
      <c r="I287" s="924" t="s">
        <v>890</v>
      </c>
      <c r="J287" s="924"/>
      <c r="K287" s="921">
        <v>2.7030379999999998</v>
      </c>
      <c r="L287" s="921">
        <v>101.940218</v>
      </c>
    </row>
    <row r="288" spans="1:12" ht="15.75">
      <c r="A288" s="910">
        <v>283</v>
      </c>
      <c r="B288" s="922" t="s">
        <v>711</v>
      </c>
      <c r="C288" s="923" t="s">
        <v>712</v>
      </c>
      <c r="D288" s="924" t="s">
        <v>713</v>
      </c>
      <c r="E288" s="925" t="s">
        <v>986</v>
      </c>
      <c r="F288" s="924" t="s">
        <v>11</v>
      </c>
      <c r="G288" s="924" t="s">
        <v>799</v>
      </c>
      <c r="H288" s="924" t="s">
        <v>799</v>
      </c>
      <c r="I288" s="924" t="s">
        <v>987</v>
      </c>
      <c r="J288" s="924"/>
      <c r="K288" s="921">
        <v>2.6919916000000002</v>
      </c>
      <c r="L288" s="921">
        <v>101.934831</v>
      </c>
    </row>
    <row r="289" spans="1:12" ht="15.75">
      <c r="A289" s="910">
        <v>284</v>
      </c>
      <c r="B289" s="922" t="s">
        <v>988</v>
      </c>
      <c r="C289" s="923" t="s">
        <v>989</v>
      </c>
      <c r="D289" s="924" t="s">
        <v>717</v>
      </c>
      <c r="E289" s="925" t="s">
        <v>990</v>
      </c>
      <c r="F289" s="924" t="s">
        <v>11</v>
      </c>
      <c r="G289" s="924" t="s">
        <v>799</v>
      </c>
      <c r="H289" s="924" t="s">
        <v>799</v>
      </c>
      <c r="I289" s="924" t="s">
        <v>890</v>
      </c>
      <c r="J289" s="924"/>
      <c r="K289" s="921">
        <v>2.8131680000000001</v>
      </c>
      <c r="L289" s="921">
        <v>101.79554</v>
      </c>
    </row>
    <row r="290" spans="1:12" ht="15.75">
      <c r="A290" s="910">
        <v>285</v>
      </c>
      <c r="B290" s="922" t="s">
        <v>991</v>
      </c>
      <c r="C290" s="923">
        <v>0</v>
      </c>
      <c r="D290" s="924" t="s">
        <v>428</v>
      </c>
      <c r="E290" s="925" t="s">
        <v>992</v>
      </c>
      <c r="F290" s="924" t="s">
        <v>11</v>
      </c>
      <c r="G290" s="924" t="s">
        <v>799</v>
      </c>
      <c r="H290" s="924" t="s">
        <v>799</v>
      </c>
      <c r="I290" s="924" t="s">
        <v>890</v>
      </c>
      <c r="J290" s="924"/>
      <c r="K290" s="921">
        <v>2.8137029999999998</v>
      </c>
      <c r="L290" s="921">
        <v>101.795205</v>
      </c>
    </row>
    <row r="291" spans="1:12" ht="15.75">
      <c r="A291" s="910">
        <v>286</v>
      </c>
      <c r="B291" s="922" t="s">
        <v>993</v>
      </c>
      <c r="C291" s="923" t="s">
        <v>994</v>
      </c>
      <c r="D291" s="924" t="s">
        <v>564</v>
      </c>
      <c r="E291" s="925" t="s">
        <v>995</v>
      </c>
      <c r="F291" s="924" t="s">
        <v>11</v>
      </c>
      <c r="G291" s="924" t="s">
        <v>799</v>
      </c>
      <c r="H291" s="924" t="s">
        <v>799</v>
      </c>
      <c r="I291" s="924" t="s">
        <v>890</v>
      </c>
      <c r="J291" s="924"/>
      <c r="K291" s="921">
        <v>2.5758700000000001</v>
      </c>
      <c r="L291" s="921">
        <v>101.941605</v>
      </c>
    </row>
    <row r="292" spans="1:12" ht="15.75">
      <c r="A292" s="910">
        <v>287</v>
      </c>
      <c r="B292" s="922" t="s">
        <v>993</v>
      </c>
      <c r="C292" s="923" t="s">
        <v>994</v>
      </c>
      <c r="D292" s="924">
        <v>169232117</v>
      </c>
      <c r="E292" s="925" t="s">
        <v>996</v>
      </c>
      <c r="F292" s="924" t="s">
        <v>11</v>
      </c>
      <c r="G292" s="924" t="s">
        <v>799</v>
      </c>
      <c r="H292" s="924" t="s">
        <v>799</v>
      </c>
      <c r="I292" s="924" t="s">
        <v>890</v>
      </c>
      <c r="J292" s="924"/>
      <c r="K292" s="921">
        <v>2.5759159999999999</v>
      </c>
      <c r="L292" s="921">
        <v>101.941845</v>
      </c>
    </row>
    <row r="293" spans="1:12" ht="27">
      <c r="A293" s="910">
        <v>288</v>
      </c>
      <c r="B293" s="922" t="s">
        <v>997</v>
      </c>
      <c r="C293" s="923" t="s">
        <v>998</v>
      </c>
      <c r="D293" s="924" t="s">
        <v>428</v>
      </c>
      <c r="E293" s="925" t="s">
        <v>999</v>
      </c>
      <c r="F293" s="924" t="s">
        <v>11</v>
      </c>
      <c r="G293" s="924" t="s">
        <v>799</v>
      </c>
      <c r="H293" s="924" t="s">
        <v>799</v>
      </c>
      <c r="I293" s="924" t="s">
        <v>875</v>
      </c>
      <c r="J293" s="924"/>
      <c r="K293" s="921">
        <v>2.8185530000000001</v>
      </c>
      <c r="L293" s="921">
        <v>101.787661</v>
      </c>
    </row>
    <row r="294" spans="1:12" ht="15.75">
      <c r="A294" s="910">
        <v>289</v>
      </c>
      <c r="B294" s="922" t="s">
        <v>1000</v>
      </c>
      <c r="C294" s="923" t="s">
        <v>1001</v>
      </c>
      <c r="D294" s="924" t="s">
        <v>1002</v>
      </c>
      <c r="E294" s="925" t="s">
        <v>1003</v>
      </c>
      <c r="F294" s="924" t="s">
        <v>11</v>
      </c>
      <c r="G294" s="924" t="s">
        <v>799</v>
      </c>
      <c r="H294" s="924" t="s">
        <v>799</v>
      </c>
      <c r="I294" s="924" t="s">
        <v>875</v>
      </c>
      <c r="J294" s="924"/>
      <c r="K294" s="921">
        <v>2.7088380000000001</v>
      </c>
      <c r="L294" s="921">
        <v>101.91759999999999</v>
      </c>
    </row>
    <row r="295" spans="1:12" ht="15.75">
      <c r="A295" s="910">
        <v>290</v>
      </c>
      <c r="B295" s="922" t="s">
        <v>1004</v>
      </c>
      <c r="C295" s="923" t="s">
        <v>1005</v>
      </c>
      <c r="D295" s="924" t="s">
        <v>1002</v>
      </c>
      <c r="E295" s="925" t="s">
        <v>1006</v>
      </c>
      <c r="F295" s="924" t="s">
        <v>11</v>
      </c>
      <c r="G295" s="924" t="s">
        <v>799</v>
      </c>
      <c r="H295" s="924" t="s">
        <v>799</v>
      </c>
      <c r="I295" s="924" t="s">
        <v>875</v>
      </c>
      <c r="J295" s="924"/>
      <c r="K295" s="921">
        <v>2.719538</v>
      </c>
      <c r="L295" s="921">
        <v>102.002025</v>
      </c>
    </row>
    <row r="296" spans="1:12" ht="15.75">
      <c r="A296" s="910">
        <v>291</v>
      </c>
      <c r="B296" s="922" t="s">
        <v>1004</v>
      </c>
      <c r="C296" s="923" t="s">
        <v>1005</v>
      </c>
      <c r="D296" s="924" t="s">
        <v>1002</v>
      </c>
      <c r="E296" s="925" t="s">
        <v>1007</v>
      </c>
      <c r="F296" s="924" t="s">
        <v>11</v>
      </c>
      <c r="G296" s="924" t="s">
        <v>11</v>
      </c>
      <c r="H296" s="924" t="s">
        <v>11</v>
      </c>
      <c r="I296" s="924" t="s">
        <v>1008</v>
      </c>
      <c r="J296" s="924"/>
      <c r="K296" s="921">
        <v>2.7080829999999998</v>
      </c>
      <c r="L296" s="921">
        <v>101.91778499999999</v>
      </c>
    </row>
    <row r="297" spans="1:12" ht="15.75">
      <c r="A297" s="910">
        <v>292</v>
      </c>
      <c r="B297" s="922" t="s">
        <v>1009</v>
      </c>
      <c r="C297" s="923" t="s">
        <v>1010</v>
      </c>
      <c r="D297" s="924" t="s">
        <v>455</v>
      </c>
      <c r="E297" s="925" t="s">
        <v>1011</v>
      </c>
      <c r="F297" s="924" t="s">
        <v>11</v>
      </c>
      <c r="G297" s="924" t="s">
        <v>11</v>
      </c>
      <c r="H297" s="924" t="s">
        <v>11</v>
      </c>
      <c r="I297" s="924" t="s">
        <v>1008</v>
      </c>
      <c r="J297" s="924"/>
      <c r="K297" s="921">
        <v>2.7428900000000001</v>
      </c>
      <c r="L297" s="921">
        <v>101.930291</v>
      </c>
    </row>
    <row r="298" spans="1:12" ht="15.75">
      <c r="A298" s="910">
        <v>293</v>
      </c>
      <c r="B298" s="922" t="s">
        <v>1012</v>
      </c>
      <c r="C298" s="923" t="s">
        <v>1013</v>
      </c>
      <c r="D298" s="924" t="s">
        <v>1014</v>
      </c>
      <c r="E298" s="925" t="s">
        <v>1015</v>
      </c>
      <c r="F298" s="924" t="s">
        <v>11</v>
      </c>
      <c r="G298" s="924" t="s">
        <v>11</v>
      </c>
      <c r="H298" s="924" t="s">
        <v>11</v>
      </c>
      <c r="I298" s="924" t="s">
        <v>1008</v>
      </c>
      <c r="J298" s="924"/>
      <c r="K298" s="921">
        <v>2.7430859999999999</v>
      </c>
      <c r="L298" s="921">
        <v>101.93060800000001</v>
      </c>
    </row>
    <row r="299" spans="1:12" ht="15.75">
      <c r="A299" s="910">
        <v>294</v>
      </c>
      <c r="B299" s="922" t="s">
        <v>453</v>
      </c>
      <c r="C299" s="923" t="s">
        <v>1013</v>
      </c>
      <c r="D299" s="924">
        <v>175525003</v>
      </c>
      <c r="E299" s="925" t="s">
        <v>1016</v>
      </c>
      <c r="F299" s="924" t="s">
        <v>11</v>
      </c>
      <c r="G299" s="924" t="s">
        <v>11</v>
      </c>
      <c r="H299" s="924" t="s">
        <v>11</v>
      </c>
      <c r="I299" s="924" t="s">
        <v>1008</v>
      </c>
      <c r="J299" s="924"/>
      <c r="K299" s="921">
        <v>2.7427899999999998</v>
      </c>
      <c r="L299" s="921">
        <v>101.930543</v>
      </c>
    </row>
    <row r="300" spans="1:12" ht="15.75">
      <c r="A300" s="910">
        <v>295</v>
      </c>
      <c r="B300" s="922" t="s">
        <v>1017</v>
      </c>
      <c r="C300" s="923" t="s">
        <v>563</v>
      </c>
      <c r="D300" s="924" t="s">
        <v>428</v>
      </c>
      <c r="E300" s="925" t="s">
        <v>1018</v>
      </c>
      <c r="F300" s="924" t="s">
        <v>11</v>
      </c>
      <c r="G300" s="924" t="s">
        <v>11</v>
      </c>
      <c r="H300" s="924" t="s">
        <v>11</v>
      </c>
      <c r="I300" s="924" t="s">
        <v>1008</v>
      </c>
      <c r="J300" s="924"/>
      <c r="K300" s="921">
        <v>2.742998</v>
      </c>
      <c r="L300" s="921">
        <v>101.93001599999999</v>
      </c>
    </row>
    <row r="301" spans="1:12" ht="15.75">
      <c r="A301" s="910">
        <v>296</v>
      </c>
      <c r="B301" s="922" t="s">
        <v>993</v>
      </c>
      <c r="C301" s="923" t="s">
        <v>994</v>
      </c>
      <c r="D301" s="924" t="s">
        <v>564</v>
      </c>
      <c r="E301" s="925" t="s">
        <v>1019</v>
      </c>
      <c r="F301" s="924" t="s">
        <v>11</v>
      </c>
      <c r="G301" s="924" t="s">
        <v>11</v>
      </c>
      <c r="H301" s="924" t="s">
        <v>11</v>
      </c>
      <c r="I301" s="924" t="s">
        <v>1008</v>
      </c>
      <c r="J301" s="924"/>
      <c r="K301" s="921">
        <v>2.7428659999999998</v>
      </c>
      <c r="L301" s="921">
        <v>101.93011799999999</v>
      </c>
    </row>
    <row r="302" spans="1:12" ht="27">
      <c r="A302" s="910">
        <v>297</v>
      </c>
      <c r="B302" s="922" t="s">
        <v>1020</v>
      </c>
      <c r="C302" s="923" t="s">
        <v>1021</v>
      </c>
      <c r="D302" s="924" t="s">
        <v>564</v>
      </c>
      <c r="E302" s="925" t="s">
        <v>1022</v>
      </c>
      <c r="F302" s="924" t="s">
        <v>11</v>
      </c>
      <c r="G302" s="924" t="s">
        <v>11</v>
      </c>
      <c r="H302" s="924" t="s">
        <v>11</v>
      </c>
      <c r="I302" s="924" t="s">
        <v>1008</v>
      </c>
      <c r="J302" s="924"/>
      <c r="K302" s="921">
        <v>2.7365249999999999</v>
      </c>
      <c r="L302" s="921">
        <v>101.90009499999999</v>
      </c>
    </row>
    <row r="303" spans="1:12" ht="15.75">
      <c r="A303" s="910">
        <v>298</v>
      </c>
      <c r="B303" s="922" t="s">
        <v>1023</v>
      </c>
      <c r="C303" s="923" t="s">
        <v>1024</v>
      </c>
      <c r="D303" s="924" t="s">
        <v>1025</v>
      </c>
      <c r="E303" s="925" t="s">
        <v>1026</v>
      </c>
      <c r="F303" s="924" t="s">
        <v>11</v>
      </c>
      <c r="G303" s="924" t="s">
        <v>11</v>
      </c>
      <c r="H303" s="924" t="s">
        <v>11</v>
      </c>
      <c r="I303" s="924" t="s">
        <v>1008</v>
      </c>
      <c r="J303" s="924"/>
      <c r="K303" s="921">
        <v>2.566716</v>
      </c>
      <c r="L303" s="921">
        <v>101.957058</v>
      </c>
    </row>
    <row r="304" spans="1:12" ht="15.75">
      <c r="A304" s="910">
        <v>299</v>
      </c>
      <c r="B304" s="922" t="s">
        <v>1027</v>
      </c>
      <c r="C304" s="923" t="s">
        <v>1028</v>
      </c>
      <c r="D304" s="924" t="s">
        <v>1029</v>
      </c>
      <c r="E304" s="925" t="s">
        <v>1030</v>
      </c>
      <c r="F304" s="924" t="s">
        <v>11</v>
      </c>
      <c r="G304" s="924" t="s">
        <v>11</v>
      </c>
      <c r="H304" s="924" t="s">
        <v>11</v>
      </c>
      <c r="I304" s="924" t="s">
        <v>1008</v>
      </c>
      <c r="J304" s="924"/>
      <c r="K304" s="921">
        <v>2.7425649999999999</v>
      </c>
      <c r="L304" s="921">
        <v>101.930886</v>
      </c>
    </row>
    <row r="305" spans="1:12" ht="15.75">
      <c r="A305" s="910">
        <v>300</v>
      </c>
      <c r="B305" s="922" t="s">
        <v>1031</v>
      </c>
      <c r="C305" s="923" t="s">
        <v>1032</v>
      </c>
      <c r="D305" s="924" t="s">
        <v>1033</v>
      </c>
      <c r="E305" s="925" t="s">
        <v>1034</v>
      </c>
      <c r="F305" s="924" t="s">
        <v>11</v>
      </c>
      <c r="G305" s="924" t="s">
        <v>11</v>
      </c>
      <c r="H305" s="924" t="s">
        <v>11</v>
      </c>
      <c r="I305" s="924" t="s">
        <v>1008</v>
      </c>
      <c r="J305" s="924"/>
      <c r="K305" s="921">
        <v>2.6767150000000002</v>
      </c>
      <c r="L305" s="921">
        <v>101.933206</v>
      </c>
    </row>
    <row r="306" spans="1:12" ht="27">
      <c r="A306" s="910">
        <v>301</v>
      </c>
      <c r="B306" s="922" t="s">
        <v>1035</v>
      </c>
      <c r="C306" s="923" t="s">
        <v>1032</v>
      </c>
      <c r="D306" s="924" t="s">
        <v>1033</v>
      </c>
      <c r="E306" s="925" t="s">
        <v>1036</v>
      </c>
      <c r="F306" s="924" t="s">
        <v>11</v>
      </c>
      <c r="G306" s="924" t="s">
        <v>11</v>
      </c>
      <c r="H306" s="924" t="s">
        <v>11</v>
      </c>
      <c r="I306" s="924" t="s">
        <v>1037</v>
      </c>
      <c r="J306" s="924"/>
      <c r="K306" s="921">
        <v>2.7468759999999999</v>
      </c>
      <c r="L306" s="921">
        <v>101.920283</v>
      </c>
    </row>
    <row r="307" spans="1:12" ht="15.75">
      <c r="A307" s="910">
        <v>302</v>
      </c>
      <c r="B307" s="922" t="s">
        <v>1038</v>
      </c>
      <c r="C307" s="923" t="s">
        <v>1039</v>
      </c>
      <c r="D307" s="924" t="s">
        <v>1040</v>
      </c>
      <c r="E307" s="925" t="s">
        <v>1041</v>
      </c>
      <c r="F307" s="924" t="s">
        <v>11</v>
      </c>
      <c r="G307" s="924" t="s">
        <v>11</v>
      </c>
      <c r="H307" s="924" t="s">
        <v>11</v>
      </c>
      <c r="I307" s="924" t="s">
        <v>1008</v>
      </c>
      <c r="J307" s="924"/>
      <c r="K307" s="921">
        <v>2.707856</v>
      </c>
      <c r="L307" s="921">
        <v>101.919166</v>
      </c>
    </row>
    <row r="308" spans="1:12" ht="15.75">
      <c r="A308" s="910">
        <v>303</v>
      </c>
      <c r="B308" s="922" t="s">
        <v>1042</v>
      </c>
      <c r="C308" s="923" t="s">
        <v>1043</v>
      </c>
      <c r="D308" s="924" t="s">
        <v>1044</v>
      </c>
      <c r="E308" s="925" t="s">
        <v>1045</v>
      </c>
      <c r="F308" s="924" t="s">
        <v>11</v>
      </c>
      <c r="G308" s="924" t="s">
        <v>11</v>
      </c>
      <c r="H308" s="924" t="s">
        <v>11</v>
      </c>
      <c r="I308" s="924" t="s">
        <v>1008</v>
      </c>
      <c r="J308" s="924"/>
      <c r="K308" s="921">
        <v>2.708196</v>
      </c>
      <c r="L308" s="921">
        <v>101.91916999999999</v>
      </c>
    </row>
    <row r="309" spans="1:12" ht="15.75">
      <c r="A309" s="910">
        <v>304</v>
      </c>
      <c r="B309" s="922" t="s">
        <v>1046</v>
      </c>
      <c r="C309" s="923"/>
      <c r="D309" s="924" t="s">
        <v>1047</v>
      </c>
      <c r="E309" s="925" t="s">
        <v>1048</v>
      </c>
      <c r="F309" s="924" t="s">
        <v>11</v>
      </c>
      <c r="G309" s="924" t="s">
        <v>11</v>
      </c>
      <c r="H309" s="924" t="s">
        <v>11</v>
      </c>
      <c r="I309" s="924" t="s">
        <v>1008</v>
      </c>
      <c r="J309" s="924"/>
      <c r="K309" s="921">
        <v>2.7082030000000001</v>
      </c>
      <c r="L309" s="921">
        <v>101.919341</v>
      </c>
    </row>
    <row r="310" spans="1:12" ht="15.75">
      <c r="A310" s="910">
        <v>305</v>
      </c>
      <c r="B310" s="922" t="s">
        <v>562</v>
      </c>
      <c r="C310" s="923" t="s">
        <v>563</v>
      </c>
      <c r="D310" s="924" t="s">
        <v>564</v>
      </c>
      <c r="E310" s="925" t="s">
        <v>1049</v>
      </c>
      <c r="F310" s="924" t="s">
        <v>11</v>
      </c>
      <c r="G310" s="924" t="s">
        <v>11</v>
      </c>
      <c r="H310" s="924" t="s">
        <v>11</v>
      </c>
      <c r="I310" s="924" t="s">
        <v>1008</v>
      </c>
      <c r="J310" s="924"/>
      <c r="K310" s="921">
        <v>2.74207</v>
      </c>
      <c r="L310" s="921">
        <v>101.930443</v>
      </c>
    </row>
    <row r="311" spans="1:12" ht="15.75">
      <c r="A311" s="910">
        <v>306</v>
      </c>
      <c r="B311" s="922" t="s">
        <v>562</v>
      </c>
      <c r="C311" s="923" t="s">
        <v>563</v>
      </c>
      <c r="D311" s="924" t="s">
        <v>564</v>
      </c>
      <c r="E311" s="925" t="s">
        <v>1050</v>
      </c>
      <c r="F311" s="924" t="s">
        <v>11</v>
      </c>
      <c r="G311" s="924" t="s">
        <v>11</v>
      </c>
      <c r="H311" s="924" t="s">
        <v>11</v>
      </c>
      <c r="I311" s="924" t="s">
        <v>1008</v>
      </c>
      <c r="J311" s="924"/>
      <c r="K311" s="921">
        <v>2.74173</v>
      </c>
      <c r="L311" s="921">
        <v>101.930155</v>
      </c>
    </row>
    <row r="312" spans="1:12" ht="27">
      <c r="A312" s="910">
        <v>307</v>
      </c>
      <c r="B312" s="922" t="s">
        <v>562</v>
      </c>
      <c r="C312" s="923" t="s">
        <v>563</v>
      </c>
      <c r="D312" s="924" t="s">
        <v>564</v>
      </c>
      <c r="E312" s="925" t="s">
        <v>1051</v>
      </c>
      <c r="F312" s="924" t="s">
        <v>11</v>
      </c>
      <c r="G312" s="924" t="s">
        <v>11</v>
      </c>
      <c r="H312" s="924" t="s">
        <v>11</v>
      </c>
      <c r="I312" s="924" t="s">
        <v>1037</v>
      </c>
      <c r="J312" s="924"/>
      <c r="K312" s="921">
        <v>2.7424400000000002</v>
      </c>
      <c r="L312" s="921">
        <v>101.930865</v>
      </c>
    </row>
    <row r="313" spans="1:12" ht="15.75">
      <c r="A313" s="910">
        <v>308</v>
      </c>
      <c r="B313" s="922" t="s">
        <v>562</v>
      </c>
      <c r="C313" s="923" t="s">
        <v>563</v>
      </c>
      <c r="D313" s="924" t="s">
        <v>564</v>
      </c>
      <c r="E313" s="925" t="s">
        <v>1052</v>
      </c>
      <c r="F313" s="924" t="s">
        <v>11</v>
      </c>
      <c r="G313" s="924" t="s">
        <v>11</v>
      </c>
      <c r="H313" s="924" t="s">
        <v>11</v>
      </c>
      <c r="I313" s="924" t="s">
        <v>1008</v>
      </c>
      <c r="J313" s="924"/>
      <c r="K313" s="921">
        <v>2.7426979999999999</v>
      </c>
      <c r="L313" s="921">
        <v>101.931291</v>
      </c>
    </row>
    <row r="314" spans="1:12" ht="15.75">
      <c r="A314" s="910">
        <v>309</v>
      </c>
      <c r="B314" s="922" t="s">
        <v>562</v>
      </c>
      <c r="C314" s="923" t="s">
        <v>1053</v>
      </c>
      <c r="D314" s="924" t="s">
        <v>564</v>
      </c>
      <c r="E314" s="925" t="s">
        <v>1054</v>
      </c>
      <c r="F314" s="924" t="s">
        <v>11</v>
      </c>
      <c r="G314" s="924" t="s">
        <v>11</v>
      </c>
      <c r="H314" s="924" t="s">
        <v>11</v>
      </c>
      <c r="I314" s="924" t="s">
        <v>1008</v>
      </c>
      <c r="J314" s="924"/>
      <c r="K314" s="921">
        <v>2.742575</v>
      </c>
      <c r="L314" s="921">
        <v>101.93088</v>
      </c>
    </row>
    <row r="315" spans="1:12" ht="15.75">
      <c r="A315" s="910">
        <v>310</v>
      </c>
      <c r="B315" s="922" t="s">
        <v>1055</v>
      </c>
      <c r="C315" s="923" t="s">
        <v>1056</v>
      </c>
      <c r="D315" s="924" t="s">
        <v>1057</v>
      </c>
      <c r="E315" s="925" t="s">
        <v>1058</v>
      </c>
      <c r="F315" s="924" t="s">
        <v>11</v>
      </c>
      <c r="G315" s="924" t="s">
        <v>11</v>
      </c>
      <c r="H315" s="924" t="s">
        <v>11</v>
      </c>
      <c r="I315" s="924" t="s">
        <v>1008</v>
      </c>
      <c r="J315" s="924"/>
      <c r="K315" s="921">
        <v>2.7429899999999998</v>
      </c>
      <c r="L315" s="921">
        <v>101.930763</v>
      </c>
    </row>
    <row r="316" spans="1:12" ht="15.75">
      <c r="A316" s="910">
        <v>311</v>
      </c>
      <c r="B316" s="922" t="s">
        <v>997</v>
      </c>
      <c r="C316" s="923" t="s">
        <v>998</v>
      </c>
      <c r="D316" s="924" t="s">
        <v>1059</v>
      </c>
      <c r="E316" s="925" t="s">
        <v>1060</v>
      </c>
      <c r="F316" s="924" t="s">
        <v>11</v>
      </c>
      <c r="G316" s="924" t="s">
        <v>11</v>
      </c>
      <c r="H316" s="924" t="s">
        <v>11</v>
      </c>
      <c r="I316" s="924" t="s">
        <v>1008</v>
      </c>
      <c r="J316" s="924"/>
      <c r="K316" s="921">
        <v>2.7428859999999999</v>
      </c>
      <c r="L316" s="921">
        <v>101.930346</v>
      </c>
    </row>
    <row r="317" spans="1:12" ht="27">
      <c r="A317" s="910">
        <v>312</v>
      </c>
      <c r="B317" s="922" t="s">
        <v>1061</v>
      </c>
      <c r="C317" s="923" t="s">
        <v>877</v>
      </c>
      <c r="D317" s="924" t="s">
        <v>1062</v>
      </c>
      <c r="E317" s="925" t="s">
        <v>1063</v>
      </c>
      <c r="F317" s="924" t="s">
        <v>11</v>
      </c>
      <c r="G317" s="924" t="s">
        <v>11</v>
      </c>
      <c r="H317" s="924" t="s">
        <v>11</v>
      </c>
      <c r="I317" s="924" t="s">
        <v>1008</v>
      </c>
      <c r="J317" s="924"/>
      <c r="K317" s="921">
        <v>2.8718680000000001</v>
      </c>
      <c r="L317" s="921">
        <v>101.94756099999999</v>
      </c>
    </row>
    <row r="318" spans="1:12" ht="15.75">
      <c r="A318" s="910">
        <v>313</v>
      </c>
      <c r="B318" s="922" t="s">
        <v>1061</v>
      </c>
      <c r="C318" s="923" t="s">
        <v>877</v>
      </c>
      <c r="D318" s="924" t="s">
        <v>1064</v>
      </c>
      <c r="E318" s="925" t="s">
        <v>1065</v>
      </c>
      <c r="F318" s="924" t="s">
        <v>11</v>
      </c>
      <c r="G318" s="924" t="s">
        <v>11</v>
      </c>
      <c r="H318" s="924" t="s">
        <v>11</v>
      </c>
      <c r="I318" s="924" t="s">
        <v>1008</v>
      </c>
      <c r="J318" s="924"/>
      <c r="K318" s="921">
        <v>2.9279799999999998</v>
      </c>
      <c r="L318" s="921">
        <v>101.934325</v>
      </c>
    </row>
    <row r="319" spans="1:12" ht="15.75">
      <c r="A319" s="910">
        <v>314</v>
      </c>
      <c r="B319" s="922" t="s">
        <v>1061</v>
      </c>
      <c r="C319" s="923" t="s">
        <v>877</v>
      </c>
      <c r="D319" s="924" t="s">
        <v>1064</v>
      </c>
      <c r="E319" s="925" t="s">
        <v>1066</v>
      </c>
      <c r="F319" s="924" t="s">
        <v>11</v>
      </c>
      <c r="G319" s="924" t="s">
        <v>11</v>
      </c>
      <c r="H319" s="924" t="s">
        <v>11</v>
      </c>
      <c r="I319" s="924" t="s">
        <v>1008</v>
      </c>
      <c r="J319" s="924"/>
      <c r="K319" s="921">
        <v>2.9433560000000001</v>
      </c>
      <c r="L319" s="921">
        <v>101.914688</v>
      </c>
    </row>
    <row r="320" spans="1:12" ht="27">
      <c r="A320" s="910">
        <v>315</v>
      </c>
      <c r="B320" s="922" t="s">
        <v>1061</v>
      </c>
      <c r="C320" s="923" t="s">
        <v>877</v>
      </c>
      <c r="D320" s="924" t="s">
        <v>1064</v>
      </c>
      <c r="E320" s="925" t="s">
        <v>1067</v>
      </c>
      <c r="F320" s="924" t="s">
        <v>11</v>
      </c>
      <c r="G320" s="924" t="s">
        <v>11</v>
      </c>
      <c r="H320" s="924" t="s">
        <v>11</v>
      </c>
      <c r="I320" s="924" t="s">
        <v>1008</v>
      </c>
      <c r="J320" s="924"/>
      <c r="K320" s="921">
        <v>2.9327999999999999</v>
      </c>
      <c r="L320" s="921">
        <v>101.912685</v>
      </c>
    </row>
    <row r="321" spans="1:12" ht="27">
      <c r="A321" s="910">
        <v>316</v>
      </c>
      <c r="B321" s="922" t="s">
        <v>1061</v>
      </c>
      <c r="C321" s="923" t="s">
        <v>877</v>
      </c>
      <c r="D321" s="924" t="s">
        <v>1064</v>
      </c>
      <c r="E321" s="925" t="s">
        <v>1068</v>
      </c>
      <c r="F321" s="924" t="s">
        <v>11</v>
      </c>
      <c r="G321" s="924" t="s">
        <v>11</v>
      </c>
      <c r="H321" s="924" t="s">
        <v>11</v>
      </c>
      <c r="I321" s="924" t="s">
        <v>1008</v>
      </c>
      <c r="J321" s="924"/>
      <c r="K321" s="921">
        <v>2.9294910000000001</v>
      </c>
      <c r="L321" s="921">
        <v>101.911596</v>
      </c>
    </row>
    <row r="322" spans="1:12" ht="27">
      <c r="A322" s="910">
        <v>317</v>
      </c>
      <c r="B322" s="922" t="s">
        <v>1069</v>
      </c>
      <c r="C322" s="923" t="s">
        <v>877</v>
      </c>
      <c r="D322" s="924" t="s">
        <v>1070</v>
      </c>
      <c r="E322" s="925" t="s">
        <v>1071</v>
      </c>
      <c r="F322" s="924" t="s">
        <v>11</v>
      </c>
      <c r="G322" s="924" t="s">
        <v>11</v>
      </c>
      <c r="H322" s="924" t="s">
        <v>11</v>
      </c>
      <c r="I322" s="924" t="s">
        <v>1008</v>
      </c>
      <c r="J322" s="924"/>
      <c r="K322" s="921">
        <v>2.9127109999999998</v>
      </c>
      <c r="L322" s="921">
        <v>101.906621</v>
      </c>
    </row>
    <row r="323" spans="1:12" ht="27">
      <c r="A323" s="910">
        <v>318</v>
      </c>
      <c r="B323" s="922" t="s">
        <v>1069</v>
      </c>
      <c r="C323" s="923" t="s">
        <v>877</v>
      </c>
      <c r="D323" s="924" t="s">
        <v>1070</v>
      </c>
      <c r="E323" s="925" t="s">
        <v>1072</v>
      </c>
      <c r="F323" s="924" t="s">
        <v>11</v>
      </c>
      <c r="G323" s="924" t="s">
        <v>11</v>
      </c>
      <c r="H323" s="924" t="s">
        <v>11</v>
      </c>
      <c r="I323" s="924" t="s">
        <v>1008</v>
      </c>
      <c r="J323" s="924"/>
      <c r="K323" s="921">
        <v>2.9117299999999999</v>
      </c>
      <c r="L323" s="921">
        <v>101.90625300000001</v>
      </c>
    </row>
    <row r="324" spans="1:12" ht="27">
      <c r="A324" s="910">
        <v>319</v>
      </c>
      <c r="B324" s="922" t="s">
        <v>1073</v>
      </c>
      <c r="C324" s="923" t="s">
        <v>877</v>
      </c>
      <c r="D324" s="924" t="s">
        <v>1070</v>
      </c>
      <c r="E324" s="925" t="s">
        <v>1074</v>
      </c>
      <c r="F324" s="924" t="s">
        <v>11</v>
      </c>
      <c r="G324" s="924" t="s">
        <v>11</v>
      </c>
      <c r="H324" s="924" t="s">
        <v>11</v>
      </c>
      <c r="I324" s="924" t="s">
        <v>890</v>
      </c>
      <c r="J324" s="924"/>
      <c r="K324" s="921">
        <v>2.9308529999999999</v>
      </c>
      <c r="L324" s="921">
        <v>101.91125599999999</v>
      </c>
    </row>
    <row r="325" spans="1:12" ht="15.75">
      <c r="A325" s="910">
        <v>320</v>
      </c>
      <c r="B325" s="922" t="s">
        <v>1075</v>
      </c>
      <c r="C325" s="923" t="s">
        <v>1076</v>
      </c>
      <c r="D325" s="924" t="s">
        <v>1077</v>
      </c>
      <c r="E325" s="925" t="s">
        <v>1078</v>
      </c>
      <c r="F325" s="924" t="s">
        <v>11</v>
      </c>
      <c r="G325" s="924" t="s">
        <v>11</v>
      </c>
      <c r="H325" s="924" t="s">
        <v>11</v>
      </c>
      <c r="I325" s="924" t="s">
        <v>890</v>
      </c>
      <c r="J325" s="924"/>
      <c r="K325" s="921">
        <v>2.6985999999999999</v>
      </c>
      <c r="L325" s="921">
        <v>101.925196</v>
      </c>
    </row>
    <row r="326" spans="1:12" ht="27">
      <c r="A326" s="910">
        <v>321</v>
      </c>
      <c r="B326" s="922" t="s">
        <v>1075</v>
      </c>
      <c r="C326" s="923" t="s">
        <v>1076</v>
      </c>
      <c r="D326" s="924" t="s">
        <v>1077</v>
      </c>
      <c r="E326" s="925" t="s">
        <v>1079</v>
      </c>
      <c r="F326" s="924" t="s">
        <v>11</v>
      </c>
      <c r="G326" s="924" t="s">
        <v>11</v>
      </c>
      <c r="H326" s="924" t="s">
        <v>11</v>
      </c>
      <c r="I326" s="924" t="s">
        <v>1008</v>
      </c>
      <c r="J326" s="924"/>
      <c r="K326" s="921">
        <v>2.697441</v>
      </c>
      <c r="L326" s="921">
        <v>101.952968</v>
      </c>
    </row>
    <row r="327" spans="1:12" ht="15.75">
      <c r="A327" s="910">
        <v>322</v>
      </c>
      <c r="B327" s="922" t="s">
        <v>1075</v>
      </c>
      <c r="C327" s="923" t="s">
        <v>1080</v>
      </c>
      <c r="D327" s="924" t="s">
        <v>1077</v>
      </c>
      <c r="E327" s="925" t="s">
        <v>1081</v>
      </c>
      <c r="F327" s="924" t="s">
        <v>11</v>
      </c>
      <c r="G327" s="924" t="s">
        <v>11</v>
      </c>
      <c r="H327" s="924" t="s">
        <v>11</v>
      </c>
      <c r="I327" s="924" t="s">
        <v>1008</v>
      </c>
      <c r="J327" s="924"/>
      <c r="K327" s="921">
        <v>2.7005560000000002</v>
      </c>
      <c r="L327" s="921">
        <v>101.961645</v>
      </c>
    </row>
    <row r="328" spans="1:12" ht="15.75">
      <c r="A328" s="910">
        <v>323</v>
      </c>
      <c r="B328" s="922" t="s">
        <v>1075</v>
      </c>
      <c r="C328" s="923" t="s">
        <v>1080</v>
      </c>
      <c r="D328" s="924" t="s">
        <v>1077</v>
      </c>
      <c r="E328" s="925" t="s">
        <v>1082</v>
      </c>
      <c r="F328" s="924" t="s">
        <v>11</v>
      </c>
      <c r="G328" s="924" t="s">
        <v>11</v>
      </c>
      <c r="H328" s="924" t="s">
        <v>11</v>
      </c>
      <c r="I328" s="924" t="s">
        <v>1008</v>
      </c>
      <c r="J328" s="924"/>
      <c r="K328" s="921">
        <v>2.70004</v>
      </c>
      <c r="L328" s="921">
        <v>101.961366</v>
      </c>
    </row>
    <row r="329" spans="1:12" ht="15.75">
      <c r="A329" s="910">
        <v>324</v>
      </c>
      <c r="B329" s="922" t="s">
        <v>1075</v>
      </c>
      <c r="C329" s="923" t="s">
        <v>1080</v>
      </c>
      <c r="D329" s="924" t="s">
        <v>1077</v>
      </c>
      <c r="E329" s="925" t="s">
        <v>1083</v>
      </c>
      <c r="F329" s="924" t="s">
        <v>11</v>
      </c>
      <c r="G329" s="924" t="s">
        <v>11</v>
      </c>
      <c r="H329" s="924" t="s">
        <v>11</v>
      </c>
      <c r="I329" s="924" t="s">
        <v>1008</v>
      </c>
      <c r="J329" s="924"/>
      <c r="K329" s="921">
        <v>2.7370730000000001</v>
      </c>
      <c r="L329" s="921">
        <v>101.938475</v>
      </c>
    </row>
    <row r="330" spans="1:12" ht="27">
      <c r="A330" s="910">
        <v>325</v>
      </c>
      <c r="B330" s="922" t="s">
        <v>1075</v>
      </c>
      <c r="C330" s="923" t="s">
        <v>1076</v>
      </c>
      <c r="D330" s="924" t="s">
        <v>1077</v>
      </c>
      <c r="E330" s="925" t="s">
        <v>1084</v>
      </c>
      <c r="F330" s="924" t="s">
        <v>11</v>
      </c>
      <c r="G330" s="924" t="s">
        <v>1085</v>
      </c>
      <c r="H330" s="924" t="s">
        <v>11</v>
      </c>
      <c r="I330" s="924" t="s">
        <v>1086</v>
      </c>
      <c r="J330" s="924"/>
      <c r="K330" s="921">
        <v>2.7265250000000001</v>
      </c>
      <c r="L330" s="921">
        <v>101.93903299999999</v>
      </c>
    </row>
    <row r="331" spans="1:12" ht="15.75">
      <c r="A331" s="910">
        <v>326</v>
      </c>
      <c r="B331" s="922" t="s">
        <v>1075</v>
      </c>
      <c r="C331" s="923" t="s">
        <v>1076</v>
      </c>
      <c r="D331" s="924" t="s">
        <v>1077</v>
      </c>
      <c r="E331" s="925" t="s">
        <v>1087</v>
      </c>
      <c r="F331" s="924" t="s">
        <v>11</v>
      </c>
      <c r="G331" s="924" t="s">
        <v>1085</v>
      </c>
      <c r="H331" s="924" t="s">
        <v>11</v>
      </c>
      <c r="I331" s="924" t="s">
        <v>1086</v>
      </c>
      <c r="J331" s="924"/>
      <c r="K331" s="921">
        <v>2.6991450000000001</v>
      </c>
      <c r="L331" s="921">
        <v>101.95281300000001</v>
      </c>
    </row>
    <row r="332" spans="1:12" ht="15.75">
      <c r="A332" s="910">
        <v>327</v>
      </c>
      <c r="B332" s="922" t="s">
        <v>1075</v>
      </c>
      <c r="C332" s="923" t="s">
        <v>1076</v>
      </c>
      <c r="D332" s="924" t="s">
        <v>1077</v>
      </c>
      <c r="E332" s="925" t="s">
        <v>1088</v>
      </c>
      <c r="F332" s="924" t="s">
        <v>11</v>
      </c>
      <c r="G332" s="924" t="s">
        <v>1085</v>
      </c>
      <c r="H332" s="924" t="s">
        <v>11</v>
      </c>
      <c r="I332" s="924" t="s">
        <v>1086</v>
      </c>
      <c r="J332" s="924"/>
      <c r="K332" s="921">
        <v>2.6981480000000002</v>
      </c>
      <c r="L332" s="921">
        <v>101.952001</v>
      </c>
    </row>
    <row r="333" spans="1:12" ht="15.75">
      <c r="A333" s="910">
        <v>328</v>
      </c>
      <c r="B333" s="922" t="s">
        <v>1089</v>
      </c>
      <c r="C333" s="923" t="s">
        <v>1090</v>
      </c>
      <c r="D333" s="924" t="s">
        <v>1091</v>
      </c>
      <c r="E333" s="925" t="s">
        <v>1092</v>
      </c>
      <c r="F333" s="924" t="s">
        <v>11</v>
      </c>
      <c r="G333" s="924" t="s">
        <v>1085</v>
      </c>
      <c r="H333" s="924" t="s">
        <v>11</v>
      </c>
      <c r="I333" s="924" t="s">
        <v>1086</v>
      </c>
      <c r="J333" s="924"/>
      <c r="K333" s="921">
        <v>2.6642459999999999</v>
      </c>
      <c r="L333" s="921">
        <v>101.989125</v>
      </c>
    </row>
    <row r="334" spans="1:12" ht="15.75">
      <c r="A334" s="910">
        <v>329</v>
      </c>
      <c r="B334" s="922" t="s">
        <v>1089</v>
      </c>
      <c r="C334" s="923" t="s">
        <v>1090</v>
      </c>
      <c r="D334" s="924" t="s">
        <v>1091</v>
      </c>
      <c r="E334" s="925" t="s">
        <v>1093</v>
      </c>
      <c r="F334" s="924" t="s">
        <v>11</v>
      </c>
      <c r="G334" s="924" t="s">
        <v>1085</v>
      </c>
      <c r="H334" s="924" t="s">
        <v>11</v>
      </c>
      <c r="I334" s="924" t="s">
        <v>1086</v>
      </c>
      <c r="J334" s="924"/>
      <c r="K334" s="921">
        <v>2.6632479999999998</v>
      </c>
      <c r="L334" s="921">
        <v>101.987193</v>
      </c>
    </row>
    <row r="335" spans="1:12" ht="15.75">
      <c r="A335" s="910">
        <v>330</v>
      </c>
      <c r="B335" s="922" t="s">
        <v>1094</v>
      </c>
      <c r="C335" s="923" t="s">
        <v>1095</v>
      </c>
      <c r="D335" s="924" t="s">
        <v>1096</v>
      </c>
      <c r="E335" s="925" t="s">
        <v>1097</v>
      </c>
      <c r="F335" s="924" t="s">
        <v>11</v>
      </c>
      <c r="G335" s="924" t="s">
        <v>1085</v>
      </c>
      <c r="H335" s="924" t="s">
        <v>11</v>
      </c>
      <c r="I335" s="924" t="s">
        <v>1086</v>
      </c>
      <c r="J335" s="924"/>
      <c r="K335" s="921">
        <v>2.8956249999999999</v>
      </c>
      <c r="L335" s="921">
        <v>101.928156</v>
      </c>
    </row>
    <row r="336" spans="1:12" ht="15.75">
      <c r="A336" s="910">
        <v>331</v>
      </c>
      <c r="B336" s="922" t="s">
        <v>1098</v>
      </c>
      <c r="C336" s="923" t="s">
        <v>1099</v>
      </c>
      <c r="D336" s="924" t="s">
        <v>1100</v>
      </c>
      <c r="E336" s="925" t="s">
        <v>1101</v>
      </c>
      <c r="F336" s="924" t="s">
        <v>11</v>
      </c>
      <c r="G336" s="924" t="s">
        <v>1085</v>
      </c>
      <c r="H336" s="924" t="s">
        <v>11</v>
      </c>
      <c r="I336" s="924" t="s">
        <v>1086</v>
      </c>
      <c r="J336" s="924"/>
      <c r="K336" s="921">
        <v>2.691033</v>
      </c>
      <c r="L336" s="921">
        <v>101.970978</v>
      </c>
    </row>
    <row r="337" spans="1:12" ht="15.75">
      <c r="A337" s="910">
        <v>332</v>
      </c>
      <c r="B337" s="922" t="s">
        <v>1075</v>
      </c>
      <c r="C337" s="923" t="s">
        <v>1076</v>
      </c>
      <c r="D337" s="924" t="s">
        <v>1077</v>
      </c>
      <c r="E337" s="925" t="s">
        <v>1102</v>
      </c>
      <c r="F337" s="924" t="s">
        <v>11</v>
      </c>
      <c r="G337" s="924" t="s">
        <v>1085</v>
      </c>
      <c r="H337" s="924" t="s">
        <v>11</v>
      </c>
      <c r="I337" s="924" t="s">
        <v>1086</v>
      </c>
      <c r="J337" s="924"/>
      <c r="K337" s="921">
        <v>2.6458360000000001</v>
      </c>
      <c r="L337" s="921">
        <v>101.94742100000001</v>
      </c>
    </row>
    <row r="338" spans="1:12" ht="27">
      <c r="A338" s="910">
        <v>333</v>
      </c>
      <c r="B338" s="922" t="s">
        <v>1103</v>
      </c>
      <c r="C338" s="923" t="s">
        <v>1104</v>
      </c>
      <c r="D338" s="924" t="s">
        <v>1105</v>
      </c>
      <c r="E338" s="925" t="s">
        <v>1106</v>
      </c>
      <c r="F338" s="924" t="s">
        <v>11</v>
      </c>
      <c r="G338" s="924" t="s">
        <v>1085</v>
      </c>
      <c r="H338" s="924" t="s">
        <v>11</v>
      </c>
      <c r="I338" s="924" t="s">
        <v>1086</v>
      </c>
      <c r="J338" s="924"/>
      <c r="K338" s="921">
        <v>2.698051</v>
      </c>
      <c r="L338" s="921">
        <v>101.918266</v>
      </c>
    </row>
    <row r="339" spans="1:12" ht="15.75">
      <c r="A339" s="910">
        <v>334</v>
      </c>
      <c r="B339" s="922" t="s">
        <v>692</v>
      </c>
      <c r="C339" s="923" t="s">
        <v>693</v>
      </c>
      <c r="D339" s="924" t="s">
        <v>694</v>
      </c>
      <c r="E339" s="925" t="s">
        <v>1118</v>
      </c>
      <c r="F339" s="924" t="s">
        <v>11</v>
      </c>
      <c r="G339" s="924" t="s">
        <v>799</v>
      </c>
      <c r="H339" s="924" t="s">
        <v>799</v>
      </c>
      <c r="I339" s="924" t="s">
        <v>987</v>
      </c>
      <c r="J339" s="924"/>
      <c r="K339" s="921">
        <v>2.691303</v>
      </c>
      <c r="L339" s="921">
        <v>1.935022</v>
      </c>
    </row>
    <row r="340" spans="1:12" ht="15.75">
      <c r="A340" s="910">
        <v>335</v>
      </c>
      <c r="B340" s="922" t="s">
        <v>200</v>
      </c>
      <c r="C340" s="923" t="s">
        <v>201</v>
      </c>
      <c r="D340" s="924" t="s">
        <v>204</v>
      </c>
      <c r="E340" s="925" t="s">
        <v>1107</v>
      </c>
      <c r="F340" s="924" t="s">
        <v>16</v>
      </c>
      <c r="G340" s="924" t="s">
        <v>1108</v>
      </c>
      <c r="H340" s="924" t="s">
        <v>16</v>
      </c>
      <c r="I340" s="924" t="s">
        <v>1109</v>
      </c>
      <c r="J340" s="924"/>
      <c r="K340" s="921">
        <v>2.5226924999999998</v>
      </c>
      <c r="L340" s="921">
        <v>102.4042498</v>
      </c>
    </row>
    <row r="341" spans="1:12" ht="27">
      <c r="A341" s="910">
        <v>336</v>
      </c>
      <c r="B341" s="922" t="s">
        <v>1110</v>
      </c>
      <c r="C341" s="923">
        <v>710824000000</v>
      </c>
      <c r="D341" s="924">
        <v>123290944</v>
      </c>
      <c r="E341" s="925" t="s">
        <v>1111</v>
      </c>
      <c r="F341" s="924" t="s">
        <v>16</v>
      </c>
      <c r="G341" s="924" t="s">
        <v>1112</v>
      </c>
      <c r="H341" s="924" t="s">
        <v>16</v>
      </c>
      <c r="I341" s="924" t="s">
        <v>1112</v>
      </c>
      <c r="J341" s="924"/>
      <c r="K341" s="921">
        <v>2.5226920000000002</v>
      </c>
      <c r="L341" s="921">
        <v>102.4042</v>
      </c>
    </row>
    <row r="342" spans="1:12" ht="27">
      <c r="A342" s="910">
        <v>337</v>
      </c>
      <c r="B342" s="922" t="s">
        <v>774</v>
      </c>
      <c r="C342" s="923" t="s">
        <v>1113</v>
      </c>
      <c r="D342" s="924" t="s">
        <v>1114</v>
      </c>
      <c r="E342" s="925" t="s">
        <v>1115</v>
      </c>
      <c r="F342" s="924" t="s">
        <v>16</v>
      </c>
      <c r="G342" s="924" t="s">
        <v>1112</v>
      </c>
      <c r="H342" s="924" t="s">
        <v>16</v>
      </c>
      <c r="I342" s="924" t="s">
        <v>1112</v>
      </c>
      <c r="J342" s="924"/>
      <c r="K342" s="921">
        <v>2.5297800000000001</v>
      </c>
      <c r="L342" s="921">
        <v>2.3998430000000002</v>
      </c>
    </row>
    <row r="343" spans="1:12" ht="15.75">
      <c r="A343" s="910">
        <v>338</v>
      </c>
      <c r="B343" s="922" t="s">
        <v>774</v>
      </c>
      <c r="C343" s="923" t="s">
        <v>775</v>
      </c>
      <c r="D343" s="924" t="s">
        <v>1114</v>
      </c>
      <c r="E343" s="925" t="s">
        <v>1116</v>
      </c>
      <c r="F343" s="924" t="s">
        <v>16</v>
      </c>
      <c r="G343" s="924" t="s">
        <v>1108</v>
      </c>
      <c r="H343" s="924" t="s">
        <v>16</v>
      </c>
      <c r="I343" s="924" t="s">
        <v>1109</v>
      </c>
      <c r="J343" s="924"/>
      <c r="K343" s="921">
        <v>3.4668040000000002</v>
      </c>
      <c r="L343" s="921">
        <v>2.2309420000000002</v>
      </c>
    </row>
    <row r="344" spans="1:12" ht="15.75">
      <c r="A344" s="910">
        <v>339</v>
      </c>
      <c r="B344" s="922" t="s">
        <v>774</v>
      </c>
      <c r="C344" s="923" t="s">
        <v>528</v>
      </c>
      <c r="D344" s="924" t="s">
        <v>1114</v>
      </c>
      <c r="E344" s="925" t="s">
        <v>1117</v>
      </c>
      <c r="F344" s="924" t="s">
        <v>16</v>
      </c>
      <c r="G344" s="924" t="s">
        <v>1112</v>
      </c>
      <c r="H344" s="924" t="s">
        <v>16</v>
      </c>
      <c r="I344" s="924" t="s">
        <v>1112</v>
      </c>
      <c r="J344" s="924"/>
      <c r="K344" s="921">
        <v>2.5528710000000001</v>
      </c>
      <c r="L344" s="921">
        <v>2.3874019999999998</v>
      </c>
    </row>
    <row r="345" spans="1:12" ht="15.75">
      <c r="A345" s="910">
        <v>340</v>
      </c>
      <c r="B345" s="922" t="s">
        <v>864</v>
      </c>
      <c r="C345" s="923" t="s">
        <v>865</v>
      </c>
      <c r="D345" s="924" t="s">
        <v>856</v>
      </c>
      <c r="E345" s="925" t="s">
        <v>1119</v>
      </c>
      <c r="F345" s="924" t="s">
        <v>16</v>
      </c>
      <c r="G345" s="924" t="s">
        <v>1112</v>
      </c>
      <c r="H345" s="924" t="s">
        <v>16</v>
      </c>
      <c r="I345" s="924" t="s">
        <v>1112</v>
      </c>
      <c r="J345" s="924"/>
      <c r="K345" s="921">
        <v>2.3215411000000001</v>
      </c>
      <c r="L345" s="921">
        <v>102.237916</v>
      </c>
    </row>
    <row r="346" spans="1:12" ht="15.75">
      <c r="A346" s="910">
        <v>341</v>
      </c>
      <c r="B346" s="922" t="s">
        <v>774</v>
      </c>
      <c r="C346" s="923" t="s">
        <v>1120</v>
      </c>
      <c r="D346" s="924" t="s">
        <v>1114</v>
      </c>
      <c r="E346" s="925" t="s">
        <v>1121</v>
      </c>
      <c r="F346" s="924" t="s">
        <v>16</v>
      </c>
      <c r="G346" s="924" t="s">
        <v>1112</v>
      </c>
      <c r="H346" s="924" t="s">
        <v>16</v>
      </c>
      <c r="I346" s="924" t="s">
        <v>1112</v>
      </c>
      <c r="J346" s="924"/>
      <c r="K346" s="921">
        <v>2.3077816000000002</v>
      </c>
      <c r="L346" s="921">
        <v>102.234931</v>
      </c>
    </row>
    <row r="347" spans="1:12" ht="15.75">
      <c r="A347" s="910">
        <v>342</v>
      </c>
      <c r="B347" s="922" t="s">
        <v>1122</v>
      </c>
      <c r="C347" s="923" t="s">
        <v>1123</v>
      </c>
      <c r="D347" s="924" t="s">
        <v>1124</v>
      </c>
      <c r="E347" s="925" t="s">
        <v>1125</v>
      </c>
      <c r="F347" s="924" t="s">
        <v>16</v>
      </c>
      <c r="G347" s="924" t="s">
        <v>1108</v>
      </c>
      <c r="H347" s="924" t="s">
        <v>16</v>
      </c>
      <c r="I347" s="924" t="s">
        <v>1109</v>
      </c>
      <c r="J347" s="924"/>
      <c r="K347" s="921">
        <v>2.4682599999999999</v>
      </c>
      <c r="L347" s="921">
        <v>102.231056</v>
      </c>
    </row>
    <row r="348" spans="1:12" ht="15.75">
      <c r="A348" s="910">
        <v>343</v>
      </c>
      <c r="B348" s="922" t="s">
        <v>1122</v>
      </c>
      <c r="C348" s="923" t="s">
        <v>1126</v>
      </c>
      <c r="D348" s="924" t="s">
        <v>1124</v>
      </c>
      <c r="E348" s="925" t="s">
        <v>1127</v>
      </c>
      <c r="F348" s="924" t="s">
        <v>16</v>
      </c>
      <c r="G348" s="924" t="s">
        <v>1108</v>
      </c>
      <c r="H348" s="924" t="s">
        <v>16</v>
      </c>
      <c r="I348" s="924" t="s">
        <v>1109</v>
      </c>
      <c r="J348" s="924"/>
      <c r="K348" s="921">
        <v>2.4676459999999998</v>
      </c>
      <c r="L348" s="921">
        <v>102.230665</v>
      </c>
    </row>
    <row r="349" spans="1:12" ht="15.75">
      <c r="A349" s="910">
        <v>344</v>
      </c>
      <c r="B349" s="922" t="s">
        <v>1122</v>
      </c>
      <c r="C349" s="923" t="s">
        <v>1126</v>
      </c>
      <c r="D349" s="924" t="s">
        <v>1124</v>
      </c>
      <c r="E349" s="925" t="s">
        <v>1128</v>
      </c>
      <c r="F349" s="924" t="s">
        <v>16</v>
      </c>
      <c r="G349" s="924" t="s">
        <v>1108</v>
      </c>
      <c r="H349" s="924" t="s">
        <v>16</v>
      </c>
      <c r="I349" s="924" t="s">
        <v>1109</v>
      </c>
      <c r="J349" s="924"/>
      <c r="K349" s="921">
        <v>2.4758710000000002</v>
      </c>
      <c r="L349" s="921">
        <v>102.21220099999999</v>
      </c>
    </row>
    <row r="350" spans="1:12" ht="15.75">
      <c r="A350" s="910">
        <v>345</v>
      </c>
      <c r="B350" s="922" t="s">
        <v>1122</v>
      </c>
      <c r="C350" s="923" t="s">
        <v>1126</v>
      </c>
      <c r="D350" s="924" t="s">
        <v>1124</v>
      </c>
      <c r="E350" s="925" t="s">
        <v>1129</v>
      </c>
      <c r="F350" s="924" t="s">
        <v>16</v>
      </c>
      <c r="G350" s="924" t="s">
        <v>1130</v>
      </c>
      <c r="H350" s="924" t="s">
        <v>16</v>
      </c>
      <c r="I350" s="924" t="s">
        <v>1109</v>
      </c>
      <c r="J350" s="924"/>
      <c r="K350" s="921">
        <v>2.464108</v>
      </c>
      <c r="L350" s="921">
        <v>102.246756</v>
      </c>
    </row>
    <row r="351" spans="1:12" ht="15.75">
      <c r="A351" s="910">
        <v>346</v>
      </c>
      <c r="B351" s="922" t="s">
        <v>1131</v>
      </c>
      <c r="C351" s="923" t="s">
        <v>1132</v>
      </c>
      <c r="D351" s="924" t="s">
        <v>1133</v>
      </c>
      <c r="E351" s="925" t="s">
        <v>1134</v>
      </c>
      <c r="F351" s="924" t="s">
        <v>16</v>
      </c>
      <c r="G351" s="924" t="s">
        <v>1130</v>
      </c>
      <c r="H351" s="924" t="s">
        <v>16</v>
      </c>
      <c r="I351" s="924" t="s">
        <v>1109</v>
      </c>
      <c r="J351" s="924"/>
      <c r="K351" s="921">
        <v>2.485636</v>
      </c>
      <c r="L351" s="921">
        <v>102.314961</v>
      </c>
    </row>
    <row r="352" spans="1:12" ht="27">
      <c r="A352" s="910">
        <v>347</v>
      </c>
      <c r="B352" s="922" t="s">
        <v>1135</v>
      </c>
      <c r="C352" s="923" t="s">
        <v>1136</v>
      </c>
      <c r="D352" s="924" t="s">
        <v>289</v>
      </c>
      <c r="E352" s="925" t="s">
        <v>1137</v>
      </c>
      <c r="F352" s="924" t="s">
        <v>16</v>
      </c>
      <c r="G352" s="924" t="s">
        <v>1109</v>
      </c>
      <c r="H352" s="924" t="s">
        <v>16</v>
      </c>
      <c r="I352" s="924" t="s">
        <v>1109</v>
      </c>
      <c r="J352" s="924"/>
      <c r="K352" s="921">
        <v>2.4933149999999999</v>
      </c>
      <c r="L352" s="921">
        <v>102.250283</v>
      </c>
    </row>
    <row r="353" spans="1:12" ht="15.75">
      <c r="A353" s="910">
        <v>348</v>
      </c>
      <c r="B353" s="922" t="s">
        <v>1138</v>
      </c>
      <c r="C353" s="923" t="s">
        <v>1139</v>
      </c>
      <c r="D353" s="924" t="s">
        <v>1140</v>
      </c>
      <c r="E353" s="925" t="s">
        <v>1141</v>
      </c>
      <c r="F353" s="924" t="s">
        <v>16</v>
      </c>
      <c r="G353" s="924" t="s">
        <v>1108</v>
      </c>
      <c r="H353" s="924" t="s">
        <v>16</v>
      </c>
      <c r="I353" s="924" t="s">
        <v>1109</v>
      </c>
      <c r="J353" s="924"/>
      <c r="K353" s="921">
        <v>2.488226</v>
      </c>
      <c r="L353" s="921">
        <v>102.232923</v>
      </c>
    </row>
    <row r="354" spans="1:12" ht="15.75">
      <c r="A354" s="910">
        <v>349</v>
      </c>
      <c r="B354" s="922" t="s">
        <v>439</v>
      </c>
      <c r="C354" s="923" t="s">
        <v>440</v>
      </c>
      <c r="D354" s="924" t="s">
        <v>441</v>
      </c>
      <c r="E354" s="925" t="s">
        <v>1142</v>
      </c>
      <c r="F354" s="924" t="s">
        <v>16</v>
      </c>
      <c r="G354" s="924" t="s">
        <v>1112</v>
      </c>
      <c r="H354" s="924" t="s">
        <v>16</v>
      </c>
      <c r="I354" s="924" t="s">
        <v>1112</v>
      </c>
      <c r="J354" s="924"/>
      <c r="K354" s="921">
        <v>2.523101</v>
      </c>
      <c r="L354" s="921">
        <v>102.394266</v>
      </c>
    </row>
    <row r="355" spans="1:12" ht="15.75">
      <c r="A355" s="910">
        <v>350</v>
      </c>
      <c r="B355" s="922" t="s">
        <v>1122</v>
      </c>
      <c r="C355" s="923" t="s">
        <v>1143</v>
      </c>
      <c r="D355" s="924" t="s">
        <v>1124</v>
      </c>
      <c r="E355" s="925" t="s">
        <v>1144</v>
      </c>
      <c r="F355" s="924" t="s">
        <v>16</v>
      </c>
      <c r="G355" s="924" t="s">
        <v>1108</v>
      </c>
      <c r="H355" s="924" t="s">
        <v>16</v>
      </c>
      <c r="I355" s="924" t="s">
        <v>1109</v>
      </c>
      <c r="J355" s="924"/>
      <c r="K355" s="921">
        <v>2.4683730000000002</v>
      </c>
      <c r="L355" s="921">
        <v>102.23054999999999</v>
      </c>
    </row>
    <row r="356" spans="1:12" ht="15.75">
      <c r="A356" s="910">
        <v>351</v>
      </c>
      <c r="B356" s="922" t="s">
        <v>1122</v>
      </c>
      <c r="C356" s="923" t="s">
        <v>1143</v>
      </c>
      <c r="D356" s="924" t="s">
        <v>1124</v>
      </c>
      <c r="E356" s="925" t="s">
        <v>1145</v>
      </c>
      <c r="F356" s="924" t="s">
        <v>16</v>
      </c>
      <c r="G356" s="924" t="s">
        <v>1108</v>
      </c>
      <c r="H356" s="924" t="s">
        <v>16</v>
      </c>
      <c r="I356" s="924" t="s">
        <v>1109</v>
      </c>
      <c r="J356" s="924"/>
      <c r="K356" s="921">
        <v>2.467921</v>
      </c>
      <c r="L356" s="921">
        <v>102.230248</v>
      </c>
    </row>
    <row r="357" spans="1:12" ht="15.75">
      <c r="A357" s="910">
        <v>352</v>
      </c>
      <c r="B357" s="922" t="s">
        <v>1122</v>
      </c>
      <c r="C357" s="923" t="s">
        <v>1126</v>
      </c>
      <c r="D357" s="924" t="s">
        <v>1124</v>
      </c>
      <c r="E357" s="925" t="s">
        <v>1146</v>
      </c>
      <c r="F357" s="924" t="s">
        <v>16</v>
      </c>
      <c r="G357" s="924" t="s">
        <v>1108</v>
      </c>
      <c r="H357" s="924" t="s">
        <v>16</v>
      </c>
      <c r="I357" s="924" t="s">
        <v>1109</v>
      </c>
      <c r="J357" s="924"/>
      <c r="K357" s="921">
        <v>2.4685380000000001</v>
      </c>
      <c r="L357" s="921">
        <v>102.23099000000001</v>
      </c>
    </row>
    <row r="358" spans="1:12" ht="15.75">
      <c r="A358" s="910">
        <v>353</v>
      </c>
      <c r="B358" s="922" t="s">
        <v>1122</v>
      </c>
      <c r="C358" s="923" t="s">
        <v>1126</v>
      </c>
      <c r="D358" s="924" t="s">
        <v>1124</v>
      </c>
      <c r="E358" s="925" t="s">
        <v>1147</v>
      </c>
      <c r="F358" s="924" t="s">
        <v>16</v>
      </c>
      <c r="G358" s="924" t="s">
        <v>1108</v>
      </c>
      <c r="H358" s="924" t="s">
        <v>16</v>
      </c>
      <c r="I358" s="924" t="s">
        <v>1109</v>
      </c>
      <c r="J358" s="924"/>
      <c r="K358" s="921">
        <v>2.4686759999999999</v>
      </c>
      <c r="L358" s="921">
        <v>102.230755</v>
      </c>
    </row>
    <row r="359" spans="1:12" ht="15.75">
      <c r="A359" s="910">
        <v>354</v>
      </c>
      <c r="B359" s="922" t="s">
        <v>1122</v>
      </c>
      <c r="C359" s="923" t="s">
        <v>1126</v>
      </c>
      <c r="D359" s="924" t="s">
        <v>1124</v>
      </c>
      <c r="E359" s="925" t="s">
        <v>1148</v>
      </c>
      <c r="F359" s="924" t="s">
        <v>16</v>
      </c>
      <c r="G359" s="924" t="s">
        <v>1108</v>
      </c>
      <c r="H359" s="924" t="s">
        <v>16</v>
      </c>
      <c r="I359" s="924" t="s">
        <v>1109</v>
      </c>
      <c r="J359" s="924"/>
      <c r="K359" s="921">
        <v>2.4684309999999998</v>
      </c>
      <c r="L359" s="921">
        <v>102.230743</v>
      </c>
    </row>
    <row r="360" spans="1:12" ht="15.75">
      <c r="A360" s="910">
        <v>355</v>
      </c>
      <c r="B360" s="922" t="s">
        <v>1122</v>
      </c>
      <c r="C360" s="923" t="s">
        <v>1126</v>
      </c>
      <c r="D360" s="924" t="s">
        <v>1124</v>
      </c>
      <c r="E360" s="925" t="s">
        <v>1149</v>
      </c>
      <c r="F360" s="924" t="s">
        <v>16</v>
      </c>
      <c r="G360" s="924" t="s">
        <v>1108</v>
      </c>
      <c r="H360" s="924" t="s">
        <v>16</v>
      </c>
      <c r="I360" s="924" t="s">
        <v>1109</v>
      </c>
      <c r="J360" s="924"/>
      <c r="K360" s="921">
        <v>2.4682149999999998</v>
      </c>
      <c r="L360" s="921">
        <v>102.23056099999999</v>
      </c>
    </row>
    <row r="361" spans="1:12" ht="15.75">
      <c r="A361" s="910">
        <v>356</v>
      </c>
      <c r="B361" s="922" t="s">
        <v>1122</v>
      </c>
      <c r="C361" s="923" t="s">
        <v>1126</v>
      </c>
      <c r="D361" s="924" t="s">
        <v>1124</v>
      </c>
      <c r="E361" s="925" t="s">
        <v>1150</v>
      </c>
      <c r="F361" s="924" t="s">
        <v>16</v>
      </c>
      <c r="G361" s="924" t="s">
        <v>1108</v>
      </c>
      <c r="H361" s="924" t="s">
        <v>16</v>
      </c>
      <c r="I361" s="924" t="s">
        <v>1109</v>
      </c>
      <c r="J361" s="924"/>
      <c r="K361" s="921">
        <v>2.4684179999999998</v>
      </c>
      <c r="L361" s="921">
        <v>102.23085</v>
      </c>
    </row>
    <row r="362" spans="1:12" ht="15.75">
      <c r="A362" s="910">
        <v>357</v>
      </c>
      <c r="B362" s="922" t="s">
        <v>1151</v>
      </c>
      <c r="C362" s="923" t="s">
        <v>1152</v>
      </c>
      <c r="D362" s="924" t="s">
        <v>1153</v>
      </c>
      <c r="E362" s="925" t="s">
        <v>1154</v>
      </c>
      <c r="F362" s="924" t="s">
        <v>16</v>
      </c>
      <c r="G362" s="924" t="s">
        <v>1155</v>
      </c>
      <c r="H362" s="924" t="s">
        <v>16</v>
      </c>
      <c r="I362" s="924" t="s">
        <v>1155</v>
      </c>
      <c r="J362" s="924"/>
      <c r="K362" s="921">
        <v>2.6433559999999998</v>
      </c>
      <c r="L362" s="921">
        <v>102.59082100000001</v>
      </c>
    </row>
    <row r="363" spans="1:12" ht="15.75">
      <c r="A363" s="910">
        <v>358</v>
      </c>
      <c r="B363" s="922" t="s">
        <v>1122</v>
      </c>
      <c r="C363" s="923" t="s">
        <v>1126</v>
      </c>
      <c r="D363" s="924" t="s">
        <v>1124</v>
      </c>
      <c r="E363" s="925" t="s">
        <v>1156</v>
      </c>
      <c r="F363" s="924" t="s">
        <v>16</v>
      </c>
      <c r="G363" s="924" t="s">
        <v>1108</v>
      </c>
      <c r="H363" s="924" t="s">
        <v>16</v>
      </c>
      <c r="I363" s="924" t="s">
        <v>1109</v>
      </c>
      <c r="J363" s="924"/>
      <c r="K363" s="921">
        <v>2.468235</v>
      </c>
      <c r="L363" s="921">
        <v>102.231011</v>
      </c>
    </row>
  </sheetData>
  <mergeCells count="13">
    <mergeCell ref="A1:K1"/>
    <mergeCell ref="D2:G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L5"/>
  </mergeCells>
  <conditionalFormatting sqref="C6">
    <cfRule type="duplicateValues" dxfId="35" priority="36" stopIfTrue="1"/>
  </conditionalFormatting>
  <conditionalFormatting sqref="C7">
    <cfRule type="duplicateValues" dxfId="34" priority="35" stopIfTrue="1"/>
  </conditionalFormatting>
  <conditionalFormatting sqref="C8">
    <cfRule type="duplicateValues" dxfId="33" priority="34" stopIfTrue="1"/>
  </conditionalFormatting>
  <conditionalFormatting sqref="C14">
    <cfRule type="duplicateValues" dxfId="32" priority="32" stopIfTrue="1"/>
  </conditionalFormatting>
  <conditionalFormatting sqref="C20">
    <cfRule type="duplicateValues" dxfId="31" priority="30" stopIfTrue="1"/>
  </conditionalFormatting>
  <conditionalFormatting sqref="C26">
    <cfRule type="duplicateValues" dxfId="30" priority="28" stopIfTrue="1"/>
  </conditionalFormatting>
  <conditionalFormatting sqref="C34">
    <cfRule type="duplicateValues" dxfId="29" priority="25" stopIfTrue="1"/>
  </conditionalFormatting>
  <conditionalFormatting sqref="C40">
    <cfRule type="duplicateValues" dxfId="28" priority="23" stopIfTrue="1"/>
  </conditionalFormatting>
  <conditionalFormatting sqref="C54">
    <cfRule type="duplicateValues" dxfId="27" priority="20" stopIfTrue="1"/>
  </conditionalFormatting>
  <conditionalFormatting sqref="C60">
    <cfRule type="duplicateValues" dxfId="26" priority="18" stopIfTrue="1"/>
  </conditionalFormatting>
  <conditionalFormatting sqref="C74">
    <cfRule type="duplicateValues" dxfId="25" priority="16" stopIfTrue="1"/>
  </conditionalFormatting>
  <conditionalFormatting sqref="C81">
    <cfRule type="duplicateValues" dxfId="24" priority="14" stopIfTrue="1"/>
  </conditionalFormatting>
  <conditionalFormatting sqref="C88">
    <cfRule type="duplicateValues" dxfId="23" priority="12" stopIfTrue="1"/>
  </conditionalFormatting>
  <conditionalFormatting sqref="C89">
    <cfRule type="duplicateValues" dxfId="22" priority="10" stopIfTrue="1"/>
  </conditionalFormatting>
  <conditionalFormatting sqref="C96">
    <cfRule type="duplicateValues" dxfId="21" priority="9" stopIfTrue="1"/>
  </conditionalFormatting>
  <conditionalFormatting sqref="C106">
    <cfRule type="duplicateValues" dxfId="20" priority="6" stopIfTrue="1"/>
  </conditionalFormatting>
  <conditionalFormatting sqref="C107">
    <cfRule type="duplicateValues" dxfId="19" priority="4" stopIfTrue="1"/>
  </conditionalFormatting>
  <conditionalFormatting sqref="C114">
    <cfRule type="duplicateValues" dxfId="18" priority="3" stopIfTrue="1"/>
  </conditionalFormatting>
  <conditionalFormatting sqref="C15:C19">
    <cfRule type="duplicateValues" dxfId="17" priority="31" stopIfTrue="1"/>
  </conditionalFormatting>
  <conditionalFormatting sqref="C21:C25">
    <cfRule type="duplicateValues" dxfId="16" priority="29" stopIfTrue="1"/>
  </conditionalFormatting>
  <conditionalFormatting sqref="C29:C33">
    <cfRule type="duplicateValues" dxfId="15" priority="26" stopIfTrue="1"/>
  </conditionalFormatting>
  <conditionalFormatting sqref="C35:C39">
    <cfRule type="duplicateValues" dxfId="14" priority="24" stopIfTrue="1"/>
  </conditionalFormatting>
  <conditionalFormatting sqref="C41:C45">
    <cfRule type="duplicateValues" dxfId="13" priority="22" stopIfTrue="1"/>
  </conditionalFormatting>
  <conditionalFormatting sqref="C49:C53">
    <cfRule type="duplicateValues" dxfId="12" priority="21" stopIfTrue="1"/>
  </conditionalFormatting>
  <conditionalFormatting sqref="C55:C59">
    <cfRule type="duplicateValues" dxfId="11" priority="19" stopIfTrue="1"/>
  </conditionalFormatting>
  <conditionalFormatting sqref="C61:C66">
    <cfRule type="duplicateValues" dxfId="10" priority="17" stopIfTrue="1"/>
  </conditionalFormatting>
  <conditionalFormatting sqref="C68:C73">
    <cfRule type="duplicateValues" dxfId="9" priority="15" stopIfTrue="1"/>
  </conditionalFormatting>
  <conditionalFormatting sqref="C75:C80">
    <cfRule type="duplicateValues" dxfId="8" priority="13" stopIfTrue="1"/>
  </conditionalFormatting>
  <conditionalFormatting sqref="C82:C87">
    <cfRule type="duplicateValues" dxfId="7" priority="11" stopIfTrue="1"/>
  </conditionalFormatting>
  <conditionalFormatting sqref="C90:C95">
    <cfRule type="duplicateValues" dxfId="6" priority="8" stopIfTrue="1"/>
  </conditionalFormatting>
  <conditionalFormatting sqref="C97:C101">
    <cfRule type="duplicateValues" dxfId="5" priority="7" stopIfTrue="1"/>
  </conditionalFormatting>
  <conditionalFormatting sqref="C102:C105">
    <cfRule type="duplicateValues" dxfId="4" priority="5" stopIfTrue="1"/>
  </conditionalFormatting>
  <conditionalFormatting sqref="C108:C113">
    <cfRule type="duplicateValues" dxfId="3" priority="2" stopIfTrue="1"/>
  </conditionalFormatting>
  <conditionalFormatting sqref="C115:C117">
    <cfRule type="duplicateValues" dxfId="2" priority="1" stopIfTrue="1"/>
  </conditionalFormatting>
  <conditionalFormatting sqref="C9:C13 C67">
    <cfRule type="duplicateValues" dxfId="1" priority="33" stopIfTrue="1"/>
  </conditionalFormatting>
  <conditionalFormatting sqref="C27:C28 C46:C48">
    <cfRule type="duplicateValues" dxfId="0" priority="27" stopIfTrue="1"/>
  </conditionalFormatting>
  <dataValidations count="2">
    <dataValidation allowBlank="1" showInputMessage="1" showErrorMessage="1" promptTitle="Mesej" prompt="Sila Masukkan GPS (Pintu Masuk Premis)" sqref="K6:K363"/>
    <dataValidation allowBlank="1" showInputMessage="1" showErrorMessage="1" promptTitle="Mesej" prompt="Sila Masukkan Negeri" sqref="L6:L363"/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theme="9" tint="-0.249977111117893"/>
  </sheetPr>
  <dimension ref="A1:G8"/>
  <sheetViews>
    <sheetView workbookViewId="0">
      <selection activeCell="E10" sqref="E10"/>
    </sheetView>
  </sheetViews>
  <sheetFormatPr defaultColWidth="9" defaultRowHeight="27.75" customHeight="1"/>
  <cols>
    <col min="1" max="1" width="38.7109375" customWidth="1"/>
    <col min="2" max="2" width="14.85546875" style="358" customWidth="1"/>
    <col min="3" max="3" width="14.28515625" style="358" customWidth="1"/>
    <col min="4" max="4" width="13.7109375" style="358" customWidth="1"/>
    <col min="5" max="5" width="14.42578125" style="358" customWidth="1"/>
    <col min="6" max="6" width="14.7109375" style="358" customWidth="1"/>
    <col min="7" max="7" width="10.42578125" customWidth="1"/>
    <col min="8" max="38" width="5.7109375" customWidth="1"/>
    <col min="257" max="257" width="30.85546875" customWidth="1"/>
    <col min="258" max="262" width="13.7109375" customWidth="1"/>
    <col min="263" max="294" width="5.7109375" customWidth="1"/>
    <col min="513" max="513" width="30.85546875" customWidth="1"/>
    <col min="514" max="518" width="13.7109375" customWidth="1"/>
    <col min="519" max="550" width="5.7109375" customWidth="1"/>
    <col min="769" max="769" width="30.85546875" customWidth="1"/>
    <col min="770" max="774" width="13.7109375" customWidth="1"/>
    <col min="775" max="806" width="5.7109375" customWidth="1"/>
    <col min="1025" max="1025" width="30.85546875" customWidth="1"/>
    <col min="1026" max="1030" width="13.7109375" customWidth="1"/>
    <col min="1031" max="1062" width="5.7109375" customWidth="1"/>
    <col min="1281" max="1281" width="30.85546875" customWidth="1"/>
    <col min="1282" max="1286" width="13.7109375" customWidth="1"/>
    <col min="1287" max="1318" width="5.7109375" customWidth="1"/>
    <col min="1537" max="1537" width="30.85546875" customWidth="1"/>
    <col min="1538" max="1542" width="13.7109375" customWidth="1"/>
    <col min="1543" max="1574" width="5.7109375" customWidth="1"/>
    <col min="1793" max="1793" width="30.85546875" customWidth="1"/>
    <col min="1794" max="1798" width="13.7109375" customWidth="1"/>
    <col min="1799" max="1830" width="5.7109375" customWidth="1"/>
    <col min="2049" max="2049" width="30.85546875" customWidth="1"/>
    <col min="2050" max="2054" width="13.7109375" customWidth="1"/>
    <col min="2055" max="2086" width="5.7109375" customWidth="1"/>
    <col min="2305" max="2305" width="30.85546875" customWidth="1"/>
    <col min="2306" max="2310" width="13.7109375" customWidth="1"/>
    <col min="2311" max="2342" width="5.7109375" customWidth="1"/>
    <col min="2561" max="2561" width="30.85546875" customWidth="1"/>
    <col min="2562" max="2566" width="13.7109375" customWidth="1"/>
    <col min="2567" max="2598" width="5.7109375" customWidth="1"/>
    <col min="2817" max="2817" width="30.85546875" customWidth="1"/>
    <col min="2818" max="2822" width="13.7109375" customWidth="1"/>
    <col min="2823" max="2854" width="5.7109375" customWidth="1"/>
    <col min="3073" max="3073" width="30.85546875" customWidth="1"/>
    <col min="3074" max="3078" width="13.7109375" customWidth="1"/>
    <col min="3079" max="3110" width="5.7109375" customWidth="1"/>
    <col min="3329" max="3329" width="30.85546875" customWidth="1"/>
    <col min="3330" max="3334" width="13.7109375" customWidth="1"/>
    <col min="3335" max="3366" width="5.7109375" customWidth="1"/>
    <col min="3585" max="3585" width="30.85546875" customWidth="1"/>
    <col min="3586" max="3590" width="13.7109375" customWidth="1"/>
    <col min="3591" max="3622" width="5.7109375" customWidth="1"/>
    <col min="3841" max="3841" width="30.85546875" customWidth="1"/>
    <col min="3842" max="3846" width="13.7109375" customWidth="1"/>
    <col min="3847" max="3878" width="5.7109375" customWidth="1"/>
    <col min="4097" max="4097" width="30.85546875" customWidth="1"/>
    <col min="4098" max="4102" width="13.7109375" customWidth="1"/>
    <col min="4103" max="4134" width="5.7109375" customWidth="1"/>
    <col min="4353" max="4353" width="30.85546875" customWidth="1"/>
    <col min="4354" max="4358" width="13.7109375" customWidth="1"/>
    <col min="4359" max="4390" width="5.7109375" customWidth="1"/>
    <col min="4609" max="4609" width="30.85546875" customWidth="1"/>
    <col min="4610" max="4614" width="13.7109375" customWidth="1"/>
    <col min="4615" max="4646" width="5.7109375" customWidth="1"/>
    <col min="4865" max="4865" width="30.85546875" customWidth="1"/>
    <col min="4866" max="4870" width="13.7109375" customWidth="1"/>
    <col min="4871" max="4902" width="5.7109375" customWidth="1"/>
    <col min="5121" max="5121" width="30.85546875" customWidth="1"/>
    <col min="5122" max="5126" width="13.7109375" customWidth="1"/>
    <col min="5127" max="5158" width="5.7109375" customWidth="1"/>
    <col min="5377" max="5377" width="30.85546875" customWidth="1"/>
    <col min="5378" max="5382" width="13.7109375" customWidth="1"/>
    <col min="5383" max="5414" width="5.7109375" customWidth="1"/>
    <col min="5633" max="5633" width="30.85546875" customWidth="1"/>
    <col min="5634" max="5638" width="13.7109375" customWidth="1"/>
    <col min="5639" max="5670" width="5.7109375" customWidth="1"/>
    <col min="5889" max="5889" width="30.85546875" customWidth="1"/>
    <col min="5890" max="5894" width="13.7109375" customWidth="1"/>
    <col min="5895" max="5926" width="5.7109375" customWidth="1"/>
    <col min="6145" max="6145" width="30.85546875" customWidth="1"/>
    <col min="6146" max="6150" width="13.7109375" customWidth="1"/>
    <col min="6151" max="6182" width="5.7109375" customWidth="1"/>
    <col min="6401" max="6401" width="30.85546875" customWidth="1"/>
    <col min="6402" max="6406" width="13.7109375" customWidth="1"/>
    <col min="6407" max="6438" width="5.7109375" customWidth="1"/>
    <col min="6657" max="6657" width="30.85546875" customWidth="1"/>
    <col min="6658" max="6662" width="13.7109375" customWidth="1"/>
    <col min="6663" max="6694" width="5.7109375" customWidth="1"/>
    <col min="6913" max="6913" width="30.85546875" customWidth="1"/>
    <col min="6914" max="6918" width="13.7109375" customWidth="1"/>
    <col min="6919" max="6950" width="5.7109375" customWidth="1"/>
    <col min="7169" max="7169" width="30.85546875" customWidth="1"/>
    <col min="7170" max="7174" width="13.7109375" customWidth="1"/>
    <col min="7175" max="7206" width="5.7109375" customWidth="1"/>
    <col min="7425" max="7425" width="30.85546875" customWidth="1"/>
    <col min="7426" max="7430" width="13.7109375" customWidth="1"/>
    <col min="7431" max="7462" width="5.7109375" customWidth="1"/>
    <col min="7681" max="7681" width="30.85546875" customWidth="1"/>
    <col min="7682" max="7686" width="13.7109375" customWidth="1"/>
    <col min="7687" max="7718" width="5.7109375" customWidth="1"/>
    <col min="7937" max="7937" width="30.85546875" customWidth="1"/>
    <col min="7938" max="7942" width="13.7109375" customWidth="1"/>
    <col min="7943" max="7974" width="5.7109375" customWidth="1"/>
    <col min="8193" max="8193" width="30.85546875" customWidth="1"/>
    <col min="8194" max="8198" width="13.7109375" customWidth="1"/>
    <col min="8199" max="8230" width="5.7109375" customWidth="1"/>
    <col min="8449" max="8449" width="30.85546875" customWidth="1"/>
    <col min="8450" max="8454" width="13.7109375" customWidth="1"/>
    <col min="8455" max="8486" width="5.7109375" customWidth="1"/>
    <col min="8705" max="8705" width="30.85546875" customWidth="1"/>
    <col min="8706" max="8710" width="13.7109375" customWidth="1"/>
    <col min="8711" max="8742" width="5.7109375" customWidth="1"/>
    <col min="8961" max="8961" width="30.85546875" customWidth="1"/>
    <col min="8962" max="8966" width="13.7109375" customWidth="1"/>
    <col min="8967" max="8998" width="5.7109375" customWidth="1"/>
    <col min="9217" max="9217" width="30.85546875" customWidth="1"/>
    <col min="9218" max="9222" width="13.7109375" customWidth="1"/>
    <col min="9223" max="9254" width="5.7109375" customWidth="1"/>
    <col min="9473" max="9473" width="30.85546875" customWidth="1"/>
    <col min="9474" max="9478" width="13.7109375" customWidth="1"/>
    <col min="9479" max="9510" width="5.7109375" customWidth="1"/>
    <col min="9729" max="9729" width="30.85546875" customWidth="1"/>
    <col min="9730" max="9734" width="13.7109375" customWidth="1"/>
    <col min="9735" max="9766" width="5.7109375" customWidth="1"/>
    <col min="9985" max="9985" width="30.85546875" customWidth="1"/>
    <col min="9986" max="9990" width="13.7109375" customWidth="1"/>
    <col min="9991" max="10022" width="5.7109375" customWidth="1"/>
    <col min="10241" max="10241" width="30.85546875" customWidth="1"/>
    <col min="10242" max="10246" width="13.7109375" customWidth="1"/>
    <col min="10247" max="10278" width="5.7109375" customWidth="1"/>
    <col min="10497" max="10497" width="30.85546875" customWidth="1"/>
    <col min="10498" max="10502" width="13.7109375" customWidth="1"/>
    <col min="10503" max="10534" width="5.7109375" customWidth="1"/>
    <col min="10753" max="10753" width="30.85546875" customWidth="1"/>
    <col min="10754" max="10758" width="13.7109375" customWidth="1"/>
    <col min="10759" max="10790" width="5.7109375" customWidth="1"/>
    <col min="11009" max="11009" width="30.85546875" customWidth="1"/>
    <col min="11010" max="11014" width="13.7109375" customWidth="1"/>
    <col min="11015" max="11046" width="5.7109375" customWidth="1"/>
    <col min="11265" max="11265" width="30.85546875" customWidth="1"/>
    <col min="11266" max="11270" width="13.7109375" customWidth="1"/>
    <col min="11271" max="11302" width="5.7109375" customWidth="1"/>
    <col min="11521" max="11521" width="30.85546875" customWidth="1"/>
    <col min="11522" max="11526" width="13.7109375" customWidth="1"/>
    <col min="11527" max="11558" width="5.7109375" customWidth="1"/>
    <col min="11777" max="11777" width="30.85546875" customWidth="1"/>
    <col min="11778" max="11782" width="13.7109375" customWidth="1"/>
    <col min="11783" max="11814" width="5.7109375" customWidth="1"/>
    <col min="12033" max="12033" width="30.85546875" customWidth="1"/>
    <col min="12034" max="12038" width="13.7109375" customWidth="1"/>
    <col min="12039" max="12070" width="5.7109375" customWidth="1"/>
    <col min="12289" max="12289" width="30.85546875" customWidth="1"/>
    <col min="12290" max="12294" width="13.7109375" customWidth="1"/>
    <col min="12295" max="12326" width="5.7109375" customWidth="1"/>
    <col min="12545" max="12545" width="30.85546875" customWidth="1"/>
    <col min="12546" max="12550" width="13.7109375" customWidth="1"/>
    <col min="12551" max="12582" width="5.7109375" customWidth="1"/>
    <col min="12801" max="12801" width="30.85546875" customWidth="1"/>
    <col min="12802" max="12806" width="13.7109375" customWidth="1"/>
    <col min="12807" max="12838" width="5.7109375" customWidth="1"/>
    <col min="13057" max="13057" width="30.85546875" customWidth="1"/>
    <col min="13058" max="13062" width="13.7109375" customWidth="1"/>
    <col min="13063" max="13094" width="5.7109375" customWidth="1"/>
    <col min="13313" max="13313" width="30.85546875" customWidth="1"/>
    <col min="13314" max="13318" width="13.7109375" customWidth="1"/>
    <col min="13319" max="13350" width="5.7109375" customWidth="1"/>
    <col min="13569" max="13569" width="30.85546875" customWidth="1"/>
    <col min="13570" max="13574" width="13.7109375" customWidth="1"/>
    <col min="13575" max="13606" width="5.7109375" customWidth="1"/>
    <col min="13825" max="13825" width="30.85546875" customWidth="1"/>
    <col min="13826" max="13830" width="13.7109375" customWidth="1"/>
    <col min="13831" max="13862" width="5.7109375" customWidth="1"/>
    <col min="14081" max="14081" width="30.85546875" customWidth="1"/>
    <col min="14082" max="14086" width="13.7109375" customWidth="1"/>
    <col min="14087" max="14118" width="5.7109375" customWidth="1"/>
    <col min="14337" max="14337" width="30.85546875" customWidth="1"/>
    <col min="14338" max="14342" width="13.7109375" customWidth="1"/>
    <col min="14343" max="14374" width="5.7109375" customWidth="1"/>
    <col min="14593" max="14593" width="30.85546875" customWidth="1"/>
    <col min="14594" max="14598" width="13.7109375" customWidth="1"/>
    <col min="14599" max="14630" width="5.7109375" customWidth="1"/>
    <col min="14849" max="14849" width="30.85546875" customWidth="1"/>
    <col min="14850" max="14854" width="13.7109375" customWidth="1"/>
    <col min="14855" max="14886" width="5.7109375" customWidth="1"/>
    <col min="15105" max="15105" width="30.85546875" customWidth="1"/>
    <col min="15106" max="15110" width="13.7109375" customWidth="1"/>
    <col min="15111" max="15142" width="5.7109375" customWidth="1"/>
    <col min="15361" max="15361" width="30.85546875" customWidth="1"/>
    <col min="15362" max="15366" width="13.7109375" customWidth="1"/>
    <col min="15367" max="15398" width="5.7109375" customWidth="1"/>
    <col min="15617" max="15617" width="30.85546875" customWidth="1"/>
    <col min="15618" max="15622" width="13.7109375" customWidth="1"/>
    <col min="15623" max="15654" width="5.7109375" customWidth="1"/>
    <col min="15873" max="15873" width="30.85546875" customWidth="1"/>
    <col min="15874" max="15878" width="13.7109375" customWidth="1"/>
    <col min="15879" max="15910" width="5.7109375" customWidth="1"/>
    <col min="16129" max="16129" width="30.85546875" customWidth="1"/>
    <col min="16130" max="16134" width="13.7109375" customWidth="1"/>
    <col min="16135" max="16166" width="5.7109375" customWidth="1"/>
  </cols>
  <sheetData>
    <row r="1" spans="1:7" ht="27.75" customHeight="1">
      <c r="A1" s="1461" t="s">
        <v>1157</v>
      </c>
      <c r="B1" s="1461"/>
      <c r="C1" s="1461"/>
      <c r="D1" s="1461"/>
      <c r="E1" s="1461"/>
      <c r="F1" s="1461"/>
    </row>
    <row r="2" spans="1:7" ht="21" customHeight="1">
      <c r="A2" s="1461" t="s">
        <v>1</v>
      </c>
      <c r="B2" s="1461"/>
      <c r="C2" s="1461"/>
      <c r="D2" s="1461"/>
      <c r="E2" s="1461"/>
      <c r="F2" s="1461"/>
    </row>
    <row r="3" spans="1:7" ht="27.75" customHeight="1">
      <c r="A3" s="66"/>
      <c r="B3" s="891"/>
      <c r="C3" s="891"/>
      <c r="D3" s="891"/>
      <c r="E3" s="891"/>
      <c r="F3" s="891"/>
    </row>
    <row r="4" spans="1:7" s="62" customFormat="1" ht="27.75" customHeight="1">
      <c r="A4" s="892" t="s">
        <v>1158</v>
      </c>
      <c r="B4" s="893" t="s">
        <v>3</v>
      </c>
      <c r="C4" s="894" t="s">
        <v>1159</v>
      </c>
      <c r="D4" s="893" t="s">
        <v>1160</v>
      </c>
      <c r="E4" s="894" t="s">
        <v>9</v>
      </c>
      <c r="F4" s="893" t="s">
        <v>10</v>
      </c>
    </row>
    <row r="5" spans="1:7" s="63" customFormat="1" ht="27.75" customHeight="1">
      <c r="A5" s="895" t="s">
        <v>1161</v>
      </c>
      <c r="B5" s="896">
        <f>+semb.kerbau!O5</f>
        <v>21</v>
      </c>
      <c r="C5" s="897">
        <f>+'semb. lembu'!O6</f>
        <v>551</v>
      </c>
      <c r="D5" s="896">
        <f>+'semb. kambing'!O6</f>
        <v>10</v>
      </c>
      <c r="E5" s="897">
        <f>+'semb. bebiri'!O5</f>
        <v>1</v>
      </c>
      <c r="F5" s="896">
        <v>0</v>
      </c>
    </row>
    <row r="6" spans="1:7" s="890" customFormat="1" ht="27.75" customHeight="1">
      <c r="A6" s="898" t="s">
        <v>1162</v>
      </c>
      <c r="B6" s="899">
        <f>+semb.kerbau!O6</f>
        <v>9</v>
      </c>
      <c r="C6" s="900">
        <f>+'semb. lembu'!O7</f>
        <v>330</v>
      </c>
      <c r="D6" s="899">
        <f>+'semb. kambing'!O7</f>
        <v>4</v>
      </c>
      <c r="E6" s="900">
        <f>+'semb. bebiri'!O6</f>
        <v>0</v>
      </c>
      <c r="F6" s="899">
        <v>0</v>
      </c>
      <c r="G6" s="63"/>
    </row>
    <row r="7" spans="1:7" s="890" customFormat="1" ht="27.75" customHeight="1">
      <c r="A7" s="898" t="s">
        <v>1163</v>
      </c>
      <c r="B7" s="899">
        <f>+semb.kerbau!O7</f>
        <v>154</v>
      </c>
      <c r="C7" s="900">
        <f>+'semb. lembu'!O8</f>
        <v>1424</v>
      </c>
      <c r="D7" s="899">
        <f>+'semb. kambing'!O8</f>
        <v>250</v>
      </c>
      <c r="E7" s="900">
        <f>+'semb. bebiri'!O7</f>
        <v>8</v>
      </c>
      <c r="F7" s="899">
        <v>0</v>
      </c>
      <c r="G7" s="63"/>
    </row>
    <row r="8" spans="1:7" s="62" customFormat="1" ht="27.75" customHeight="1">
      <c r="A8" s="97" t="s">
        <v>18</v>
      </c>
      <c r="B8" s="901">
        <f>SUM(B5:B7)</f>
        <v>184</v>
      </c>
      <c r="C8" s="901">
        <f>SUM(C5:C7)</f>
        <v>2305</v>
      </c>
      <c r="D8" s="901">
        <f>SUM(D5:D7)</f>
        <v>264</v>
      </c>
      <c r="E8" s="901">
        <f>SUM(E5:E7)</f>
        <v>9</v>
      </c>
      <c r="F8" s="901">
        <v>0</v>
      </c>
    </row>
  </sheetData>
  <mergeCells count="2">
    <mergeCell ref="A1:F1"/>
    <mergeCell ref="A2:F2"/>
  </mergeCells>
  <pageMargins left="0.70866141732283505" right="0.70866141732283505" top="0.74803149606299202" bottom="0.74803149606299202" header="0.31496062992126" footer="0.31496062992126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7" tint="-0.499984740745262"/>
  </sheetPr>
  <dimension ref="B1:Q15"/>
  <sheetViews>
    <sheetView workbookViewId="0">
      <selection activeCell="Q9" sqref="Q9"/>
    </sheetView>
  </sheetViews>
  <sheetFormatPr defaultColWidth="9" defaultRowHeight="32.25" customHeight="1"/>
  <cols>
    <col min="2" max="2" width="30.42578125" customWidth="1"/>
    <col min="3" max="3" width="11.5703125" customWidth="1"/>
    <col min="4" max="4" width="12.140625" customWidth="1"/>
    <col min="5" max="5" width="10.85546875" customWidth="1"/>
    <col min="6" max="6" width="10.28515625" customWidth="1"/>
    <col min="7" max="7" width="10" customWidth="1"/>
    <col min="8" max="9" width="8.85546875" customWidth="1"/>
    <col min="11" max="11" width="8.85546875" customWidth="1"/>
    <col min="12" max="12" width="8.140625" customWidth="1"/>
    <col min="13" max="13" width="8.42578125" customWidth="1"/>
    <col min="14" max="14" width="8.28515625" customWidth="1"/>
    <col min="15" max="15" width="10.140625" customWidth="1"/>
  </cols>
  <sheetData>
    <row r="1" spans="2:17" ht="32.25" customHeight="1">
      <c r="C1" s="854"/>
      <c r="D1" s="1623" t="s">
        <v>1164</v>
      </c>
      <c r="E1" s="1623"/>
      <c r="F1" s="1623"/>
      <c r="G1" s="1623"/>
      <c r="H1" s="1623"/>
      <c r="I1" s="1623"/>
      <c r="J1" s="1623"/>
      <c r="K1" s="1623"/>
      <c r="L1" s="1623"/>
      <c r="M1" s="1623"/>
      <c r="N1" s="854"/>
    </row>
    <row r="2" spans="2:17" ht="21" customHeight="1">
      <c r="C2" s="854"/>
      <c r="D2" s="855"/>
      <c r="E2" s="855"/>
      <c r="F2" s="855"/>
      <c r="G2" s="1623" t="s">
        <v>1</v>
      </c>
      <c r="H2" s="1623"/>
      <c r="I2" s="1623"/>
      <c r="J2" s="855"/>
      <c r="K2" s="855"/>
      <c r="L2" s="855"/>
      <c r="M2" s="855"/>
      <c r="N2" s="854"/>
    </row>
    <row r="3" spans="2:17" ht="32.25" customHeight="1">
      <c r="B3" s="547"/>
      <c r="C3" s="856"/>
      <c r="D3" s="856"/>
      <c r="E3" s="856"/>
      <c r="F3" s="857"/>
      <c r="G3" s="547"/>
    </row>
    <row r="4" spans="2:17" ht="32.25" customHeight="1">
      <c r="B4" s="858" t="s">
        <v>1158</v>
      </c>
      <c r="C4" s="859" t="s">
        <v>1165</v>
      </c>
      <c r="D4" s="860" t="s">
        <v>1166</v>
      </c>
      <c r="E4" s="859" t="s">
        <v>1167</v>
      </c>
      <c r="F4" s="860" t="s">
        <v>1168</v>
      </c>
      <c r="G4" s="859" t="s">
        <v>1169</v>
      </c>
      <c r="H4" s="861" t="s">
        <v>1170</v>
      </c>
      <c r="I4" s="867" t="s">
        <v>1171</v>
      </c>
      <c r="J4" s="867" t="s">
        <v>1172</v>
      </c>
      <c r="K4" s="861" t="s">
        <v>1173</v>
      </c>
      <c r="L4" s="867" t="s">
        <v>1174</v>
      </c>
      <c r="M4" s="867" t="s">
        <v>1175</v>
      </c>
      <c r="N4" s="861" t="s">
        <v>1176</v>
      </c>
      <c r="O4" s="868" t="s">
        <v>22</v>
      </c>
      <c r="Q4" s="880"/>
    </row>
    <row r="5" spans="2:17" s="61" customFormat="1" ht="36.75" customHeight="1">
      <c r="B5" s="862" t="s">
        <v>1177</v>
      </c>
      <c r="C5" s="882">
        <v>1</v>
      </c>
      <c r="D5" s="883">
        <v>0</v>
      </c>
      <c r="E5" s="882">
        <v>2</v>
      </c>
      <c r="F5" s="884">
        <v>9</v>
      </c>
      <c r="G5" s="882">
        <v>0</v>
      </c>
      <c r="H5" s="882">
        <v>3</v>
      </c>
      <c r="I5" s="882">
        <v>6</v>
      </c>
      <c r="J5" s="882">
        <v>0</v>
      </c>
      <c r="K5" s="882">
        <v>0</v>
      </c>
      <c r="L5" s="882">
        <v>0</v>
      </c>
      <c r="M5" s="882">
        <v>0</v>
      </c>
      <c r="N5" s="882">
        <v>0</v>
      </c>
      <c r="O5" s="888">
        <f>SUM(C5:N5)</f>
        <v>21</v>
      </c>
      <c r="Q5" s="881"/>
    </row>
    <row r="6" spans="2:17" s="61" customFormat="1" ht="38.25" customHeight="1">
      <c r="B6" s="864" t="s">
        <v>1178</v>
      </c>
      <c r="C6" s="885">
        <v>0</v>
      </c>
      <c r="D6" s="886">
        <v>0</v>
      </c>
      <c r="E6" s="885">
        <v>0</v>
      </c>
      <c r="F6" s="886">
        <v>5</v>
      </c>
      <c r="G6" s="885">
        <v>0</v>
      </c>
      <c r="H6" s="886">
        <v>4</v>
      </c>
      <c r="I6" s="885">
        <v>0</v>
      </c>
      <c r="J6" s="885">
        <v>0</v>
      </c>
      <c r="K6" s="886">
        <v>0</v>
      </c>
      <c r="L6" s="885">
        <v>0</v>
      </c>
      <c r="M6" s="885">
        <v>0</v>
      </c>
      <c r="N6" s="886">
        <v>0</v>
      </c>
      <c r="O6" s="889">
        <f>SUM(C6:N6)</f>
        <v>9</v>
      </c>
      <c r="Q6" s="881"/>
    </row>
    <row r="7" spans="2:17" s="61" customFormat="1" ht="39.75" customHeight="1">
      <c r="B7" s="864" t="s">
        <v>1179</v>
      </c>
      <c r="C7" s="885">
        <v>18</v>
      </c>
      <c r="D7" s="886">
        <v>17</v>
      </c>
      <c r="E7" s="885">
        <v>18</v>
      </c>
      <c r="F7" s="886">
        <v>18</v>
      </c>
      <c r="G7" s="885">
        <v>7</v>
      </c>
      <c r="H7" s="886">
        <v>9</v>
      </c>
      <c r="I7" s="885">
        <v>21</v>
      </c>
      <c r="J7" s="885">
        <v>9</v>
      </c>
      <c r="K7" s="886">
        <v>25</v>
      </c>
      <c r="L7" s="885">
        <v>7</v>
      </c>
      <c r="M7" s="885">
        <v>2</v>
      </c>
      <c r="N7" s="886">
        <v>3</v>
      </c>
      <c r="O7" s="889">
        <f>SUM(C7:N7)</f>
        <v>154</v>
      </c>
      <c r="Q7" s="881"/>
    </row>
    <row r="8" spans="2:17" ht="32.25" customHeight="1">
      <c r="B8" s="866" t="s">
        <v>18</v>
      </c>
      <c r="C8" s="887">
        <f t="shared" ref="C8:O8" si="0">SUM(C5:C7)</f>
        <v>19</v>
      </c>
      <c r="D8" s="887">
        <f t="shared" si="0"/>
        <v>17</v>
      </c>
      <c r="E8" s="887">
        <f t="shared" si="0"/>
        <v>20</v>
      </c>
      <c r="F8" s="887">
        <f t="shared" si="0"/>
        <v>32</v>
      </c>
      <c r="G8" s="887">
        <f t="shared" si="0"/>
        <v>7</v>
      </c>
      <c r="H8" s="887">
        <f t="shared" si="0"/>
        <v>16</v>
      </c>
      <c r="I8" s="887">
        <f t="shared" si="0"/>
        <v>27</v>
      </c>
      <c r="J8" s="887">
        <f t="shared" si="0"/>
        <v>9</v>
      </c>
      <c r="K8" s="887">
        <f t="shared" si="0"/>
        <v>25</v>
      </c>
      <c r="L8" s="887">
        <f t="shared" si="0"/>
        <v>7</v>
      </c>
      <c r="M8" s="887">
        <f t="shared" si="0"/>
        <v>2</v>
      </c>
      <c r="N8" s="887">
        <f t="shared" si="0"/>
        <v>3</v>
      </c>
      <c r="O8" s="887">
        <f t="shared" si="0"/>
        <v>184</v>
      </c>
      <c r="Q8" s="880"/>
    </row>
    <row r="9" spans="2:17" ht="32.25" customHeight="1">
      <c r="Q9" s="880"/>
    </row>
    <row r="10" spans="2:17" ht="32.25" customHeight="1">
      <c r="Q10" s="880"/>
    </row>
    <row r="11" spans="2:17" ht="32.25" customHeight="1">
      <c r="C11" s="1624"/>
      <c r="D11" s="1624"/>
      <c r="E11" s="1624"/>
      <c r="F11" s="1624"/>
      <c r="G11" s="1624"/>
      <c r="H11" s="1624"/>
      <c r="Q11" s="880"/>
    </row>
    <row r="12" spans="2:17" ht="32.25" customHeight="1">
      <c r="C12" s="547"/>
      <c r="D12" s="1625"/>
      <c r="E12" s="1625"/>
      <c r="F12" s="1625"/>
      <c r="G12" s="857"/>
      <c r="H12" s="547"/>
      <c r="Q12" s="880"/>
    </row>
    <row r="13" spans="2:17" ht="32.25" customHeight="1">
      <c r="Q13" s="880"/>
    </row>
    <row r="14" spans="2:17" ht="32.25" customHeight="1">
      <c r="Q14" s="880"/>
    </row>
    <row r="15" spans="2:17" ht="32.25" customHeight="1">
      <c r="Q15" s="266"/>
    </row>
  </sheetData>
  <mergeCells count="4">
    <mergeCell ref="D1:M1"/>
    <mergeCell ref="G2:I2"/>
    <mergeCell ref="C11:H11"/>
    <mergeCell ref="D12:F12"/>
  </mergeCells>
  <pageMargins left="0.7" right="0.7" top="0.75" bottom="0.75" header="0.3" footer="0.3"/>
  <pageSetup paperSize="9" scale="75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theme="2" tint="-0.89996032593768116"/>
  </sheetPr>
  <dimension ref="B2:P15"/>
  <sheetViews>
    <sheetView workbookViewId="0">
      <selection activeCell="Q12" sqref="Q12"/>
    </sheetView>
  </sheetViews>
  <sheetFormatPr defaultColWidth="9" defaultRowHeight="27.75" customHeight="1"/>
  <cols>
    <col min="2" max="2" width="30.42578125" customWidth="1"/>
    <col min="3" max="3" width="11.5703125" customWidth="1"/>
    <col min="4" max="4" width="12.140625" customWidth="1"/>
    <col min="5" max="5" width="10.85546875" customWidth="1"/>
    <col min="6" max="6" width="10.28515625" customWidth="1"/>
    <col min="7" max="7" width="10" customWidth="1"/>
    <col min="8" max="9" width="8.85546875" customWidth="1"/>
    <col min="11" max="11" width="8.85546875" customWidth="1"/>
    <col min="12" max="12" width="8.140625" customWidth="1"/>
    <col min="13" max="13" width="8.42578125" customWidth="1"/>
    <col min="14" max="14" width="8.28515625" customWidth="1"/>
    <col min="15" max="15" width="10.140625" customWidth="1"/>
  </cols>
  <sheetData>
    <row r="2" spans="2:16" ht="27.75" customHeight="1">
      <c r="C2" s="854"/>
      <c r="D2" s="1623" t="s">
        <v>1180</v>
      </c>
      <c r="E2" s="1623"/>
      <c r="F2" s="1623"/>
      <c r="G2" s="1623"/>
      <c r="H2" s="1623"/>
      <c r="I2" s="1623"/>
      <c r="J2" s="1623"/>
      <c r="K2" s="1623"/>
      <c r="L2" s="1623"/>
      <c r="M2" s="1623"/>
      <c r="N2" s="854"/>
    </row>
    <row r="3" spans="2:16" ht="23.25" customHeight="1">
      <c r="C3" s="854"/>
      <c r="D3" s="855"/>
      <c r="E3" s="855"/>
      <c r="F3" s="855"/>
      <c r="G3" s="1623" t="s">
        <v>1</v>
      </c>
      <c r="H3" s="1623"/>
      <c r="I3" s="1623"/>
      <c r="J3" s="855"/>
      <c r="K3" s="855"/>
      <c r="L3" s="855"/>
      <c r="M3" s="855"/>
      <c r="N3" s="854"/>
    </row>
    <row r="4" spans="2:16" ht="27.75" customHeight="1">
      <c r="B4" s="547"/>
      <c r="C4" s="856"/>
      <c r="D4" s="856"/>
      <c r="E4" s="856"/>
      <c r="F4" s="857"/>
      <c r="G4" s="547"/>
    </row>
    <row r="5" spans="2:16" ht="36" customHeight="1">
      <c r="B5" s="858" t="s">
        <v>1158</v>
      </c>
      <c r="C5" s="859" t="s">
        <v>1165</v>
      </c>
      <c r="D5" s="860" t="s">
        <v>1166</v>
      </c>
      <c r="E5" s="859" t="s">
        <v>1167</v>
      </c>
      <c r="F5" s="860" t="s">
        <v>1168</v>
      </c>
      <c r="G5" s="859" t="s">
        <v>1169</v>
      </c>
      <c r="H5" s="861" t="s">
        <v>1170</v>
      </c>
      <c r="I5" s="867" t="s">
        <v>1171</v>
      </c>
      <c r="J5" s="867" t="s">
        <v>1172</v>
      </c>
      <c r="K5" s="861" t="s">
        <v>1173</v>
      </c>
      <c r="L5" s="867" t="s">
        <v>1174</v>
      </c>
      <c r="M5" s="867" t="s">
        <v>1175</v>
      </c>
      <c r="N5" s="861" t="s">
        <v>1176</v>
      </c>
      <c r="O5" s="868" t="s">
        <v>22</v>
      </c>
      <c r="P5" s="880"/>
    </row>
    <row r="6" spans="2:16" s="61" customFormat="1" ht="34.5" customHeight="1">
      <c r="B6" s="862" t="s">
        <v>1177</v>
      </c>
      <c r="C6" s="863">
        <v>36</v>
      </c>
      <c r="D6" s="878">
        <v>26</v>
      </c>
      <c r="E6" s="863">
        <v>50</v>
      </c>
      <c r="F6" s="878">
        <v>111</v>
      </c>
      <c r="G6" s="863">
        <v>31</v>
      </c>
      <c r="H6" s="879">
        <v>88</v>
      </c>
      <c r="I6" s="863">
        <v>56</v>
      </c>
      <c r="J6" s="863">
        <v>27</v>
      </c>
      <c r="K6" s="879">
        <v>18</v>
      </c>
      <c r="L6" s="863">
        <v>35</v>
      </c>
      <c r="M6" s="863">
        <v>41</v>
      </c>
      <c r="N6" s="879">
        <v>32</v>
      </c>
      <c r="O6" s="869">
        <f>SUM(C6:N6)</f>
        <v>551</v>
      </c>
      <c r="P6" s="881"/>
    </row>
    <row r="7" spans="2:16" s="61" customFormat="1" ht="36.75" customHeight="1">
      <c r="B7" s="864" t="s">
        <v>1178</v>
      </c>
      <c r="C7" s="865">
        <v>54</v>
      </c>
      <c r="D7" s="871">
        <v>50</v>
      </c>
      <c r="E7" s="865">
        <v>69</v>
      </c>
      <c r="F7" s="871">
        <v>30</v>
      </c>
      <c r="G7" s="865">
        <v>47</v>
      </c>
      <c r="H7" s="871">
        <v>69</v>
      </c>
      <c r="I7" s="865">
        <v>11</v>
      </c>
      <c r="J7" s="865">
        <v>0</v>
      </c>
      <c r="K7" s="871">
        <v>0</v>
      </c>
      <c r="L7" s="865">
        <v>0</v>
      </c>
      <c r="M7" s="865">
        <v>0</v>
      </c>
      <c r="N7" s="871">
        <v>0</v>
      </c>
      <c r="O7" s="870">
        <f>SUM(C7:N7)</f>
        <v>330</v>
      </c>
      <c r="P7" s="881"/>
    </row>
    <row r="8" spans="2:16" s="61" customFormat="1" ht="38.25" customHeight="1">
      <c r="B8" s="864" t="s">
        <v>1179</v>
      </c>
      <c r="C8" s="865">
        <v>139</v>
      </c>
      <c r="D8" s="871">
        <v>112</v>
      </c>
      <c r="E8" s="865">
        <v>140</v>
      </c>
      <c r="F8" s="871">
        <v>131</v>
      </c>
      <c r="G8" s="865">
        <v>133</v>
      </c>
      <c r="H8" s="871">
        <v>217</v>
      </c>
      <c r="I8" s="865">
        <v>76</v>
      </c>
      <c r="J8" s="865">
        <v>91</v>
      </c>
      <c r="K8" s="871">
        <v>152</v>
      </c>
      <c r="L8" s="865">
        <v>71</v>
      </c>
      <c r="M8" s="865">
        <v>70</v>
      </c>
      <c r="N8" s="871">
        <v>92</v>
      </c>
      <c r="O8" s="870">
        <f>SUM(C8:N8)</f>
        <v>1424</v>
      </c>
      <c r="P8" s="881"/>
    </row>
    <row r="9" spans="2:16" ht="27.75" customHeight="1">
      <c r="B9" s="866" t="s">
        <v>18</v>
      </c>
      <c r="C9" s="858">
        <f t="shared" ref="C9:O9" si="0">SUM(C6:C8)</f>
        <v>229</v>
      </c>
      <c r="D9" s="858">
        <f t="shared" si="0"/>
        <v>188</v>
      </c>
      <c r="E9" s="858">
        <f t="shared" si="0"/>
        <v>259</v>
      </c>
      <c r="F9" s="858">
        <f t="shared" si="0"/>
        <v>272</v>
      </c>
      <c r="G9" s="858">
        <f t="shared" si="0"/>
        <v>211</v>
      </c>
      <c r="H9" s="858">
        <f t="shared" si="0"/>
        <v>374</v>
      </c>
      <c r="I9" s="858">
        <f t="shared" si="0"/>
        <v>143</v>
      </c>
      <c r="J9" s="858">
        <f t="shared" si="0"/>
        <v>118</v>
      </c>
      <c r="K9" s="858">
        <f t="shared" si="0"/>
        <v>170</v>
      </c>
      <c r="L9" s="858">
        <f t="shared" si="0"/>
        <v>106</v>
      </c>
      <c r="M9" s="858">
        <f t="shared" si="0"/>
        <v>111</v>
      </c>
      <c r="N9" s="858">
        <f t="shared" si="0"/>
        <v>124</v>
      </c>
      <c r="O9" s="858">
        <f t="shared" si="0"/>
        <v>2305</v>
      </c>
      <c r="P9" s="880"/>
    </row>
    <row r="10" spans="2:16" ht="27.75" customHeight="1">
      <c r="P10" s="880"/>
    </row>
    <row r="11" spans="2:16" ht="27.75" customHeight="1">
      <c r="P11" s="880"/>
    </row>
    <row r="12" spans="2:16" ht="27.75" customHeight="1">
      <c r="C12" s="1624"/>
      <c r="D12" s="1624"/>
      <c r="E12" s="1624"/>
      <c r="F12" s="1624"/>
      <c r="G12" s="1624"/>
      <c r="H12" s="1624"/>
      <c r="P12" s="880"/>
    </row>
    <row r="13" spans="2:16" ht="27.75" customHeight="1">
      <c r="C13" s="547"/>
      <c r="D13" s="1625"/>
      <c r="E13" s="1625"/>
      <c r="F13" s="1625"/>
      <c r="G13" s="857"/>
      <c r="H13" s="547"/>
      <c r="P13" s="880"/>
    </row>
    <row r="14" spans="2:16" ht="27.75" customHeight="1">
      <c r="P14" s="880"/>
    </row>
    <row r="15" spans="2:16" ht="27.75" customHeight="1">
      <c r="P15" s="880"/>
    </row>
  </sheetData>
  <mergeCells count="4">
    <mergeCell ref="D2:M2"/>
    <mergeCell ref="G3:I3"/>
    <mergeCell ref="C12:H12"/>
    <mergeCell ref="D13:F13"/>
  </mergeCells>
  <pageMargins left="0.7" right="0.7" top="0.75" bottom="0.75" header="0.3" footer="0.3"/>
  <pageSetup paperSize="9" scale="75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4" tint="-0.499984740745262"/>
  </sheetPr>
  <dimension ref="B2:O13"/>
  <sheetViews>
    <sheetView workbookViewId="0">
      <selection activeCell="O8" sqref="O8"/>
    </sheetView>
  </sheetViews>
  <sheetFormatPr defaultColWidth="9" defaultRowHeight="23.25" customHeight="1"/>
  <cols>
    <col min="2" max="2" width="30.42578125" customWidth="1"/>
    <col min="3" max="3" width="11.5703125" customWidth="1"/>
    <col min="4" max="4" width="12.140625" customWidth="1"/>
    <col min="5" max="5" width="10.85546875" customWidth="1"/>
    <col min="6" max="6" width="10.28515625" customWidth="1"/>
    <col min="7" max="7" width="10" customWidth="1"/>
    <col min="8" max="9" width="8.85546875" customWidth="1"/>
    <col min="11" max="11" width="8.85546875" customWidth="1"/>
    <col min="12" max="12" width="8.140625" customWidth="1"/>
    <col min="13" max="13" width="8.42578125" customWidth="1"/>
    <col min="14" max="14" width="8.28515625" customWidth="1"/>
    <col min="15" max="15" width="10.140625" customWidth="1"/>
  </cols>
  <sheetData>
    <row r="2" spans="2:15" ht="23.25" customHeight="1">
      <c r="C2" s="854"/>
      <c r="D2" s="1623" t="s">
        <v>1181</v>
      </c>
      <c r="E2" s="1623"/>
      <c r="F2" s="1623"/>
      <c r="G2" s="1623"/>
      <c r="H2" s="1623"/>
      <c r="I2" s="1623"/>
      <c r="J2" s="1623"/>
      <c r="K2" s="1623"/>
      <c r="L2" s="1623"/>
      <c r="M2" s="1623"/>
      <c r="N2" s="854"/>
    </row>
    <row r="3" spans="2:15" ht="23.25" customHeight="1">
      <c r="C3" s="854"/>
      <c r="D3" s="855"/>
      <c r="E3" s="855"/>
      <c r="F3" s="855"/>
      <c r="G3" s="1623" t="s">
        <v>1</v>
      </c>
      <c r="H3" s="1623"/>
      <c r="I3" s="1623"/>
      <c r="J3" s="855"/>
      <c r="K3" s="855"/>
      <c r="L3" s="855"/>
      <c r="M3" s="855"/>
      <c r="N3" s="854"/>
    </row>
    <row r="4" spans="2:15" ht="23.25" customHeight="1">
      <c r="B4" s="547"/>
      <c r="C4" s="856"/>
      <c r="D4" s="856"/>
      <c r="E4" s="856"/>
      <c r="F4" s="857"/>
      <c r="G4" s="547"/>
    </row>
    <row r="5" spans="2:15" ht="31.5" customHeight="1">
      <c r="B5" s="872" t="s">
        <v>1158</v>
      </c>
      <c r="C5" s="873" t="s">
        <v>1165</v>
      </c>
      <c r="D5" s="874" t="s">
        <v>1166</v>
      </c>
      <c r="E5" s="873" t="s">
        <v>1167</v>
      </c>
      <c r="F5" s="874" t="s">
        <v>1168</v>
      </c>
      <c r="G5" s="873" t="s">
        <v>1169</v>
      </c>
      <c r="H5" s="875" t="s">
        <v>1170</v>
      </c>
      <c r="I5" s="876" t="s">
        <v>1171</v>
      </c>
      <c r="J5" s="876" t="s">
        <v>1172</v>
      </c>
      <c r="K5" s="875" t="s">
        <v>1173</v>
      </c>
      <c r="L5" s="876" t="s">
        <v>1174</v>
      </c>
      <c r="M5" s="876" t="s">
        <v>1175</v>
      </c>
      <c r="N5" s="875" t="s">
        <v>1176</v>
      </c>
      <c r="O5" s="877" t="s">
        <v>22</v>
      </c>
    </row>
    <row r="6" spans="2:15" s="61" customFormat="1" ht="35.25" customHeight="1">
      <c r="B6" s="864" t="s">
        <v>1177</v>
      </c>
      <c r="C6" s="865">
        <v>1</v>
      </c>
      <c r="D6" s="871">
        <v>1</v>
      </c>
      <c r="E6" s="865">
        <v>0</v>
      </c>
      <c r="F6" s="871">
        <v>0</v>
      </c>
      <c r="G6" s="865">
        <v>0</v>
      </c>
      <c r="H6" s="871">
        <v>0</v>
      </c>
      <c r="I6" s="865">
        <v>1</v>
      </c>
      <c r="J6" s="865">
        <v>0</v>
      </c>
      <c r="K6" s="871">
        <v>0</v>
      </c>
      <c r="L6" s="865">
        <v>0</v>
      </c>
      <c r="M6" s="865">
        <v>7</v>
      </c>
      <c r="N6" s="871">
        <v>0</v>
      </c>
      <c r="O6" s="870">
        <f>SUM(C6:N6)</f>
        <v>10</v>
      </c>
    </row>
    <row r="7" spans="2:15" s="61" customFormat="1" ht="37.5" customHeight="1">
      <c r="B7" s="864" t="s">
        <v>1178</v>
      </c>
      <c r="C7" s="865">
        <v>0</v>
      </c>
      <c r="D7" s="865">
        <v>0</v>
      </c>
      <c r="E7" s="865">
        <v>0</v>
      </c>
      <c r="F7" s="865">
        <v>0</v>
      </c>
      <c r="G7" s="865">
        <v>0</v>
      </c>
      <c r="H7" s="865">
        <v>4</v>
      </c>
      <c r="I7" s="865">
        <v>0</v>
      </c>
      <c r="J7" s="865">
        <v>0</v>
      </c>
      <c r="K7" s="865">
        <v>0</v>
      </c>
      <c r="L7" s="865">
        <v>0</v>
      </c>
      <c r="M7" s="865">
        <v>0</v>
      </c>
      <c r="N7" s="865">
        <v>0</v>
      </c>
      <c r="O7" s="870">
        <f>SUM(C7:N7)</f>
        <v>4</v>
      </c>
    </row>
    <row r="8" spans="2:15" s="61" customFormat="1" ht="35.25" customHeight="1">
      <c r="B8" s="864" t="s">
        <v>1179</v>
      </c>
      <c r="C8" s="865">
        <v>15</v>
      </c>
      <c r="D8" s="871">
        <v>6</v>
      </c>
      <c r="E8" s="865">
        <v>13</v>
      </c>
      <c r="F8" s="871">
        <v>21</v>
      </c>
      <c r="G8" s="865">
        <v>11</v>
      </c>
      <c r="H8" s="871">
        <v>32</v>
      </c>
      <c r="I8" s="865">
        <v>16</v>
      </c>
      <c r="J8" s="865">
        <v>12</v>
      </c>
      <c r="K8" s="871">
        <v>14</v>
      </c>
      <c r="L8" s="865">
        <v>16</v>
      </c>
      <c r="M8" s="865">
        <v>84</v>
      </c>
      <c r="N8" s="871">
        <v>10</v>
      </c>
      <c r="O8" s="870">
        <f>SUM(C8:N8)</f>
        <v>250</v>
      </c>
    </row>
    <row r="9" spans="2:15" ht="31.5" customHeight="1">
      <c r="B9" s="866" t="s">
        <v>18</v>
      </c>
      <c r="C9" s="858">
        <f t="shared" ref="C9:O9" si="0">SUM(C6:C8)</f>
        <v>16</v>
      </c>
      <c r="D9" s="858">
        <f t="shared" si="0"/>
        <v>7</v>
      </c>
      <c r="E9" s="858">
        <f t="shared" si="0"/>
        <v>13</v>
      </c>
      <c r="F9" s="858">
        <f t="shared" si="0"/>
        <v>21</v>
      </c>
      <c r="G9" s="858">
        <f t="shared" si="0"/>
        <v>11</v>
      </c>
      <c r="H9" s="858">
        <f t="shared" si="0"/>
        <v>36</v>
      </c>
      <c r="I9" s="858">
        <f t="shared" si="0"/>
        <v>17</v>
      </c>
      <c r="J9" s="858">
        <f t="shared" si="0"/>
        <v>12</v>
      </c>
      <c r="K9" s="858">
        <f t="shared" si="0"/>
        <v>14</v>
      </c>
      <c r="L9" s="858">
        <f t="shared" si="0"/>
        <v>16</v>
      </c>
      <c r="M9" s="858">
        <f t="shared" si="0"/>
        <v>91</v>
      </c>
      <c r="N9" s="858">
        <f t="shared" si="0"/>
        <v>10</v>
      </c>
      <c r="O9" s="858">
        <f t="shared" si="0"/>
        <v>264</v>
      </c>
    </row>
    <row r="12" spans="2:15" ht="23.25" customHeight="1">
      <c r="C12" s="1624"/>
      <c r="D12" s="1624"/>
      <c r="E12" s="1624"/>
      <c r="F12" s="1624"/>
      <c r="G12" s="1624"/>
      <c r="H12" s="1624"/>
    </row>
    <row r="13" spans="2:15" ht="23.25" customHeight="1">
      <c r="C13" s="547"/>
      <c r="D13" s="1625"/>
      <c r="E13" s="1625"/>
      <c r="F13" s="1625"/>
      <c r="G13" s="857"/>
      <c r="H13" s="547"/>
    </row>
  </sheetData>
  <mergeCells count="4">
    <mergeCell ref="D2:M2"/>
    <mergeCell ref="G3:I3"/>
    <mergeCell ref="C12:H12"/>
    <mergeCell ref="D13:F13"/>
  </mergeCells>
  <pageMargins left="0.70866141732283505" right="0.70866141732283505" top="0.74803149606299202" bottom="0.74803149606299202" header="0.31496062992126" footer="0.31496062992126"/>
  <pageSetup paperSize="9" scale="75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3" tint="-0.249977111117893"/>
  </sheetPr>
  <dimension ref="B1:O12"/>
  <sheetViews>
    <sheetView topLeftCell="A10" workbookViewId="0">
      <selection activeCell="E10" sqref="E10"/>
    </sheetView>
  </sheetViews>
  <sheetFormatPr defaultColWidth="9" defaultRowHeight="27.75" customHeight="1"/>
  <cols>
    <col min="2" max="2" width="30.42578125" customWidth="1"/>
    <col min="3" max="3" width="11.5703125" customWidth="1"/>
    <col min="4" max="4" width="12.140625" customWidth="1"/>
    <col min="5" max="5" width="10.85546875" customWidth="1"/>
    <col min="6" max="6" width="10.28515625" customWidth="1"/>
    <col min="7" max="7" width="10" customWidth="1"/>
    <col min="8" max="9" width="8.85546875" customWidth="1"/>
    <col min="11" max="11" width="8.85546875" customWidth="1"/>
    <col min="12" max="12" width="8.140625" customWidth="1"/>
    <col min="13" max="13" width="8.42578125" customWidth="1"/>
    <col min="14" max="14" width="8.28515625" customWidth="1"/>
    <col min="15" max="15" width="10.140625" customWidth="1"/>
  </cols>
  <sheetData>
    <row r="1" spans="2:15" ht="27.75" customHeight="1">
      <c r="C1" s="854"/>
      <c r="D1" s="1623" t="s">
        <v>1182</v>
      </c>
      <c r="E1" s="1623"/>
      <c r="F1" s="1623"/>
      <c r="G1" s="1623"/>
      <c r="H1" s="1623"/>
      <c r="I1" s="1623"/>
      <c r="J1" s="1623"/>
      <c r="K1" s="1623"/>
      <c r="L1" s="1623"/>
      <c r="M1" s="1623"/>
      <c r="N1" s="854"/>
    </row>
    <row r="2" spans="2:15" ht="21" customHeight="1">
      <c r="C2" s="854"/>
      <c r="D2" s="855"/>
      <c r="E2" s="855"/>
      <c r="F2" s="855"/>
      <c r="G2" s="1623" t="s">
        <v>1</v>
      </c>
      <c r="H2" s="1623"/>
      <c r="I2" s="1623"/>
      <c r="J2" s="855"/>
      <c r="K2" s="855"/>
      <c r="L2" s="855"/>
      <c r="M2" s="855"/>
      <c r="N2" s="854"/>
    </row>
    <row r="3" spans="2:15" ht="27.75" customHeight="1">
      <c r="B3" s="547"/>
      <c r="C3" s="856"/>
      <c r="D3" s="856"/>
      <c r="E3" s="856"/>
      <c r="F3" s="857"/>
      <c r="G3" s="547"/>
    </row>
    <row r="4" spans="2:15" ht="34.5" customHeight="1">
      <c r="B4" s="858" t="s">
        <v>1158</v>
      </c>
      <c r="C4" s="859" t="s">
        <v>1165</v>
      </c>
      <c r="D4" s="860" t="s">
        <v>1166</v>
      </c>
      <c r="E4" s="859" t="s">
        <v>1167</v>
      </c>
      <c r="F4" s="860" t="s">
        <v>1168</v>
      </c>
      <c r="G4" s="859" t="s">
        <v>1169</v>
      </c>
      <c r="H4" s="861" t="s">
        <v>1170</v>
      </c>
      <c r="I4" s="867" t="s">
        <v>1171</v>
      </c>
      <c r="J4" s="867" t="s">
        <v>1172</v>
      </c>
      <c r="K4" s="861" t="s">
        <v>1173</v>
      </c>
      <c r="L4" s="867" t="s">
        <v>1174</v>
      </c>
      <c r="M4" s="867" t="s">
        <v>1175</v>
      </c>
      <c r="N4" s="861" t="s">
        <v>1176</v>
      </c>
      <c r="O4" s="868" t="s">
        <v>22</v>
      </c>
    </row>
    <row r="5" spans="2:15" s="61" customFormat="1" ht="34.5" customHeight="1">
      <c r="B5" s="862" t="s">
        <v>1177</v>
      </c>
      <c r="C5" s="863">
        <v>0</v>
      </c>
      <c r="D5" s="863">
        <v>1</v>
      </c>
      <c r="E5" s="863">
        <v>0</v>
      </c>
      <c r="F5" s="863">
        <v>0</v>
      </c>
      <c r="G5" s="863">
        <v>0</v>
      </c>
      <c r="H5" s="863">
        <v>0</v>
      </c>
      <c r="I5" s="863">
        <v>0</v>
      </c>
      <c r="J5" s="863">
        <v>0</v>
      </c>
      <c r="K5" s="863">
        <v>0</v>
      </c>
      <c r="L5" s="863">
        <v>0</v>
      </c>
      <c r="M5" s="863">
        <v>0</v>
      </c>
      <c r="N5" s="863">
        <v>0</v>
      </c>
      <c r="O5" s="869">
        <f>SUM(C5:N5)</f>
        <v>1</v>
      </c>
    </row>
    <row r="6" spans="2:15" s="61" customFormat="1" ht="33" customHeight="1">
      <c r="B6" s="864" t="s">
        <v>1178</v>
      </c>
      <c r="C6" s="865">
        <v>0</v>
      </c>
      <c r="D6" s="865">
        <v>0</v>
      </c>
      <c r="E6" s="865">
        <v>0</v>
      </c>
      <c r="F6" s="865">
        <v>0</v>
      </c>
      <c r="G6" s="865">
        <v>0</v>
      </c>
      <c r="H6" s="865">
        <v>0</v>
      </c>
      <c r="I6" s="865">
        <v>0</v>
      </c>
      <c r="J6" s="865">
        <v>0</v>
      </c>
      <c r="K6" s="865">
        <v>0</v>
      </c>
      <c r="L6" s="865">
        <v>0</v>
      </c>
      <c r="M6" s="865">
        <v>0</v>
      </c>
      <c r="N6" s="865">
        <v>0</v>
      </c>
      <c r="O6" s="870">
        <f>SUM(C6:N6)</f>
        <v>0</v>
      </c>
    </row>
    <row r="7" spans="2:15" s="61" customFormat="1" ht="36.75" customHeight="1">
      <c r="B7" s="864" t="s">
        <v>1179</v>
      </c>
      <c r="C7" s="865">
        <v>8</v>
      </c>
      <c r="D7" s="865">
        <v>0</v>
      </c>
      <c r="E7" s="865">
        <v>0</v>
      </c>
      <c r="F7" s="865">
        <v>0</v>
      </c>
      <c r="G7" s="865">
        <v>0</v>
      </c>
      <c r="H7" s="865">
        <v>0</v>
      </c>
      <c r="I7" s="865">
        <v>0</v>
      </c>
      <c r="J7" s="865">
        <v>0</v>
      </c>
      <c r="K7" s="865">
        <v>0</v>
      </c>
      <c r="L7" s="865">
        <v>0</v>
      </c>
      <c r="M7" s="865">
        <v>0</v>
      </c>
      <c r="N7" s="871">
        <v>0</v>
      </c>
      <c r="O7" s="870">
        <f>SUM(C7:N7)</f>
        <v>8</v>
      </c>
    </row>
    <row r="8" spans="2:15" ht="31.5" customHeight="1">
      <c r="B8" s="866" t="s">
        <v>18</v>
      </c>
      <c r="C8" s="858">
        <f t="shared" ref="C8:O8" si="0">SUM(C5:C7)</f>
        <v>8</v>
      </c>
      <c r="D8" s="858">
        <f t="shared" si="0"/>
        <v>1</v>
      </c>
      <c r="E8" s="858">
        <f t="shared" si="0"/>
        <v>0</v>
      </c>
      <c r="F8" s="858">
        <f t="shared" si="0"/>
        <v>0</v>
      </c>
      <c r="G8" s="858">
        <f t="shared" si="0"/>
        <v>0</v>
      </c>
      <c r="H8" s="858">
        <f t="shared" si="0"/>
        <v>0</v>
      </c>
      <c r="I8" s="858">
        <f t="shared" si="0"/>
        <v>0</v>
      </c>
      <c r="J8" s="858">
        <f t="shared" si="0"/>
        <v>0</v>
      </c>
      <c r="K8" s="858">
        <f t="shared" si="0"/>
        <v>0</v>
      </c>
      <c r="L8" s="858">
        <f t="shared" si="0"/>
        <v>0</v>
      </c>
      <c r="M8" s="858">
        <f t="shared" si="0"/>
        <v>0</v>
      </c>
      <c r="N8" s="858">
        <f t="shared" si="0"/>
        <v>0</v>
      </c>
      <c r="O8" s="858">
        <f t="shared" si="0"/>
        <v>9</v>
      </c>
    </row>
    <row r="11" spans="2:15" ht="27.75" customHeight="1">
      <c r="C11" s="1624"/>
      <c r="D11" s="1624"/>
      <c r="E11" s="1624"/>
      <c r="F11" s="1624"/>
      <c r="G11" s="1624"/>
      <c r="H11" s="1624"/>
    </row>
    <row r="12" spans="2:15" ht="27.75" customHeight="1">
      <c r="C12" s="547"/>
      <c r="D12" s="1625"/>
      <c r="E12" s="1625"/>
      <c r="F12" s="1625"/>
      <c r="G12" s="857"/>
      <c r="H12" s="547"/>
    </row>
  </sheetData>
  <mergeCells count="4">
    <mergeCell ref="D1:M1"/>
    <mergeCell ref="G2:I2"/>
    <mergeCell ref="C11:H11"/>
    <mergeCell ref="D12:F12"/>
  </mergeCells>
  <pageMargins left="0.7" right="0.7" top="0.75" bottom="0.75" header="0.3" footer="0.3"/>
  <pageSetup paperSize="9" scale="75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theme="0"/>
    <pageSetUpPr fitToPage="1"/>
  </sheetPr>
  <dimension ref="A1:V172"/>
  <sheetViews>
    <sheetView topLeftCell="B22" workbookViewId="0">
      <selection activeCell="P49" sqref="P49"/>
    </sheetView>
  </sheetViews>
  <sheetFormatPr defaultColWidth="9" defaultRowHeight="15"/>
  <cols>
    <col min="1" max="1" width="18.5703125" customWidth="1"/>
    <col min="2" max="2" width="11.28515625" style="61" customWidth="1"/>
    <col min="3" max="3" width="11.42578125" style="61" customWidth="1"/>
    <col min="4" max="5" width="10.7109375" style="61" customWidth="1"/>
    <col min="6" max="6" width="10.85546875" style="61" customWidth="1"/>
    <col min="7" max="7" width="9.42578125" style="61" customWidth="1"/>
    <col min="8" max="8" width="11.7109375" customWidth="1"/>
    <col min="9" max="9" width="12.85546875" customWidth="1"/>
    <col min="10" max="10" width="10.28515625" customWidth="1"/>
    <col min="11" max="12" width="11.140625" customWidth="1"/>
    <col min="13" max="13" width="10.85546875" customWidth="1"/>
    <col min="14" max="14" width="11.28515625" customWidth="1"/>
    <col min="15" max="15" width="10.85546875" customWidth="1"/>
    <col min="16" max="16" width="11.140625" customWidth="1"/>
    <col min="17" max="17" width="12.42578125" customWidth="1"/>
  </cols>
  <sheetData>
    <row r="1" spans="1:15" ht="21">
      <c r="B1" s="144"/>
      <c r="C1" s="144"/>
      <c r="D1" s="755"/>
      <c r="E1" s="755"/>
      <c r="F1" s="756" t="s">
        <v>1183</v>
      </c>
      <c r="G1" s="755"/>
      <c r="H1" s="757"/>
      <c r="I1" s="64"/>
      <c r="J1" s="64"/>
      <c r="K1" s="64"/>
      <c r="L1" s="64"/>
      <c r="M1" s="64"/>
      <c r="N1" s="64"/>
      <c r="O1" s="64"/>
    </row>
    <row r="2" spans="1:15">
      <c r="B2" s="144"/>
      <c r="C2" s="144"/>
      <c r="D2" s="144"/>
      <c r="E2" s="144"/>
      <c r="F2" s="758"/>
      <c r="G2" s="144"/>
      <c r="H2" s="64"/>
      <c r="I2" s="64"/>
      <c r="J2" s="64"/>
      <c r="K2" s="64"/>
      <c r="L2" s="64"/>
      <c r="M2" s="64"/>
      <c r="N2" s="64"/>
      <c r="O2" s="64"/>
    </row>
    <row r="3" spans="1:15" ht="15.75">
      <c r="A3" s="1628" t="s">
        <v>1184</v>
      </c>
      <c r="B3" s="1628"/>
      <c r="C3" s="1628"/>
      <c r="D3" s="1628"/>
      <c r="E3" s="1628"/>
      <c r="F3" s="1628"/>
      <c r="G3" s="1628"/>
      <c r="H3" s="1628"/>
      <c r="I3" s="1628"/>
      <c r="J3" s="1628"/>
      <c r="K3" s="1628"/>
      <c r="L3" s="1628"/>
      <c r="M3" s="1628"/>
      <c r="N3" s="1628"/>
      <c r="O3" s="1628"/>
    </row>
    <row r="4" spans="1:15" ht="15.75">
      <c r="A4" s="1628" t="s">
        <v>1</v>
      </c>
      <c r="B4" s="1628"/>
      <c r="C4" s="1628"/>
      <c r="D4" s="1628"/>
      <c r="E4" s="1628"/>
      <c r="F4" s="1628"/>
      <c r="G4" s="1628"/>
      <c r="H4" s="1628"/>
      <c r="I4" s="1628"/>
      <c r="J4" s="1628"/>
      <c r="K4" s="1628"/>
      <c r="L4" s="1628"/>
      <c r="M4" s="1628"/>
      <c r="N4" s="1628"/>
      <c r="O4" s="1628"/>
    </row>
    <row r="5" spans="1:15" ht="15.75">
      <c r="A5" s="66"/>
      <c r="B5" s="759"/>
      <c r="C5" s="759"/>
      <c r="D5" s="759"/>
      <c r="E5" s="759"/>
      <c r="F5" s="759"/>
      <c r="G5" s="759"/>
      <c r="H5" s="67"/>
      <c r="I5" s="67"/>
      <c r="J5" s="64"/>
      <c r="K5" s="64"/>
      <c r="L5" s="64"/>
      <c r="M5" s="64"/>
      <c r="N5" s="64"/>
      <c r="O5" s="64"/>
    </row>
    <row r="6" spans="1:15" ht="15.75">
      <c r="A6" s="1636" t="s">
        <v>2</v>
      </c>
      <c r="B6" s="1629" t="s">
        <v>1185</v>
      </c>
      <c r="C6" s="1630"/>
      <c r="D6" s="1629" t="s">
        <v>1186</v>
      </c>
      <c r="E6" s="1630"/>
      <c r="F6" s="1629" t="s">
        <v>1187</v>
      </c>
      <c r="G6" s="1630"/>
      <c r="H6" s="1631" t="s">
        <v>1188</v>
      </c>
      <c r="I6" s="1632"/>
      <c r="J6" s="1633" t="s">
        <v>1189</v>
      </c>
      <c r="K6" s="1634"/>
      <c r="L6" s="1633" t="s">
        <v>1190</v>
      </c>
      <c r="M6" s="1634"/>
      <c r="N6" s="1631" t="s">
        <v>71</v>
      </c>
      <c r="O6" s="1635"/>
    </row>
    <row r="7" spans="1:15" ht="15.75">
      <c r="A7" s="1637"/>
      <c r="B7" s="763" t="s">
        <v>59</v>
      </c>
      <c r="C7" s="764" t="s">
        <v>58</v>
      </c>
      <c r="D7" s="763" t="s">
        <v>59</v>
      </c>
      <c r="E7" s="764" t="s">
        <v>58</v>
      </c>
      <c r="F7" s="763" t="s">
        <v>59</v>
      </c>
      <c r="G7" s="764" t="s">
        <v>58</v>
      </c>
      <c r="H7" s="581" t="s">
        <v>59</v>
      </c>
      <c r="I7" s="607" t="s">
        <v>58</v>
      </c>
      <c r="J7" s="581" t="s">
        <v>59</v>
      </c>
      <c r="K7" s="582" t="s">
        <v>58</v>
      </c>
      <c r="L7" s="581" t="s">
        <v>59</v>
      </c>
      <c r="M7" s="582" t="s">
        <v>58</v>
      </c>
      <c r="N7" s="581" t="s">
        <v>59</v>
      </c>
      <c r="O7" s="582" t="s">
        <v>58</v>
      </c>
    </row>
    <row r="8" spans="1:15">
      <c r="A8" s="760" t="s">
        <v>1191</v>
      </c>
      <c r="B8" s="765"/>
      <c r="C8" s="766"/>
      <c r="D8" s="765"/>
      <c r="E8" s="766"/>
      <c r="F8" s="765"/>
      <c r="G8" s="766"/>
      <c r="H8" s="71">
        <v>30</v>
      </c>
      <c r="I8" s="616">
        <v>556</v>
      </c>
      <c r="J8" s="807"/>
      <c r="K8" s="808"/>
      <c r="L8" s="71">
        <v>14</v>
      </c>
      <c r="M8" s="111">
        <v>225</v>
      </c>
      <c r="N8" s="71"/>
      <c r="O8" s="111"/>
    </row>
    <row r="9" spans="1:15">
      <c r="A9" s="668" t="s">
        <v>1192</v>
      </c>
      <c r="B9" s="767">
        <v>18</v>
      </c>
      <c r="C9" s="768">
        <v>393</v>
      </c>
      <c r="D9" s="767"/>
      <c r="E9" s="768"/>
      <c r="F9" s="767">
        <v>2</v>
      </c>
      <c r="G9" s="768">
        <v>11</v>
      </c>
      <c r="H9" s="69">
        <v>2</v>
      </c>
      <c r="I9" s="70">
        <v>18</v>
      </c>
      <c r="J9" s="69"/>
      <c r="K9" s="809"/>
      <c r="L9" s="69">
        <v>13</v>
      </c>
      <c r="M9" s="809">
        <v>273</v>
      </c>
      <c r="N9" s="69">
        <v>2</v>
      </c>
      <c r="O9" s="809">
        <v>10</v>
      </c>
    </row>
    <row r="10" spans="1:15">
      <c r="A10" s="668" t="s">
        <v>1464</v>
      </c>
      <c r="B10" s="767">
        <v>8</v>
      </c>
      <c r="C10" s="768">
        <v>126</v>
      </c>
      <c r="D10" s="767">
        <v>1</v>
      </c>
      <c r="E10" s="768">
        <v>20</v>
      </c>
      <c r="F10" s="767"/>
      <c r="G10" s="768"/>
      <c r="H10" s="1293">
        <v>5</v>
      </c>
      <c r="I10" s="1294">
        <v>151</v>
      </c>
      <c r="J10" s="1293"/>
      <c r="K10" s="809"/>
      <c r="L10" s="1293">
        <v>6</v>
      </c>
      <c r="M10" s="809">
        <v>107</v>
      </c>
      <c r="N10" s="1293"/>
      <c r="O10" s="809"/>
    </row>
    <row r="11" spans="1:15">
      <c r="A11" s="573" t="s">
        <v>1193</v>
      </c>
      <c r="B11" s="767"/>
      <c r="C11" s="768"/>
      <c r="D11" s="767"/>
      <c r="E11" s="768"/>
      <c r="F11" s="767"/>
      <c r="G11" s="768"/>
      <c r="H11" s="69"/>
      <c r="I11" s="70"/>
      <c r="J11" s="69"/>
      <c r="K11" s="809"/>
      <c r="L11" s="69"/>
      <c r="M11" s="809"/>
      <c r="N11" s="69"/>
      <c r="O11" s="809"/>
    </row>
    <row r="12" spans="1:15">
      <c r="A12" s="769" t="s">
        <v>1194</v>
      </c>
      <c r="B12" s="767">
        <v>6</v>
      </c>
      <c r="C12" s="768">
        <v>132</v>
      </c>
      <c r="D12" s="767">
        <v>1</v>
      </c>
      <c r="E12" s="768">
        <v>57</v>
      </c>
      <c r="F12" s="767"/>
      <c r="G12" s="768"/>
      <c r="H12" s="69">
        <v>6</v>
      </c>
      <c r="I12" s="70">
        <v>80</v>
      </c>
      <c r="J12" s="69"/>
      <c r="K12" s="809"/>
      <c r="L12" s="69">
        <v>6</v>
      </c>
      <c r="M12" s="809">
        <v>621</v>
      </c>
      <c r="N12" s="69"/>
      <c r="O12" s="809"/>
    </row>
    <row r="13" spans="1:15">
      <c r="A13" s="573" t="s">
        <v>1195</v>
      </c>
      <c r="B13" s="767">
        <v>17</v>
      </c>
      <c r="C13" s="768">
        <v>402</v>
      </c>
      <c r="D13" s="767"/>
      <c r="E13" s="768"/>
      <c r="F13" s="767"/>
      <c r="G13" s="768"/>
      <c r="H13" s="69">
        <v>12</v>
      </c>
      <c r="I13" s="70">
        <v>255</v>
      </c>
      <c r="J13" s="69"/>
      <c r="K13" s="809"/>
      <c r="L13" s="69">
        <v>21</v>
      </c>
      <c r="M13" s="809">
        <v>1345</v>
      </c>
      <c r="N13" s="69"/>
      <c r="O13" s="809"/>
    </row>
    <row r="14" spans="1:15">
      <c r="A14" s="573" t="s">
        <v>1196</v>
      </c>
      <c r="B14" s="767">
        <v>42</v>
      </c>
      <c r="C14" s="768">
        <v>1560</v>
      </c>
      <c r="D14" s="767">
        <v>1</v>
      </c>
      <c r="E14" s="768">
        <v>53</v>
      </c>
      <c r="F14" s="767">
        <v>2</v>
      </c>
      <c r="G14" s="768">
        <v>39</v>
      </c>
      <c r="H14" s="69">
        <v>16</v>
      </c>
      <c r="I14" s="70">
        <v>321</v>
      </c>
      <c r="J14" s="69"/>
      <c r="K14" s="809"/>
      <c r="L14" s="69">
        <v>31</v>
      </c>
      <c r="M14" s="809">
        <v>972</v>
      </c>
      <c r="N14" s="69">
        <v>2</v>
      </c>
      <c r="O14" s="809">
        <v>6</v>
      </c>
    </row>
    <row r="15" spans="1:15">
      <c r="A15" s="573" t="s">
        <v>1197</v>
      </c>
      <c r="B15" s="770">
        <v>51</v>
      </c>
      <c r="C15" s="768">
        <v>2151</v>
      </c>
      <c r="D15" s="770"/>
      <c r="E15" s="768"/>
      <c r="F15" s="770">
        <v>4</v>
      </c>
      <c r="G15" s="768">
        <v>96</v>
      </c>
      <c r="H15" s="771">
        <v>19</v>
      </c>
      <c r="I15" s="70">
        <v>373</v>
      </c>
      <c r="J15" s="810"/>
      <c r="K15" s="811"/>
      <c r="L15" s="771">
        <v>36</v>
      </c>
      <c r="M15" s="809">
        <v>1016</v>
      </c>
      <c r="N15" s="771"/>
      <c r="O15" s="809"/>
    </row>
    <row r="16" spans="1:15">
      <c r="A16" s="573" t="s">
        <v>1198</v>
      </c>
      <c r="B16" s="770">
        <v>10</v>
      </c>
      <c r="C16" s="768">
        <v>225</v>
      </c>
      <c r="D16" s="770">
        <v>0</v>
      </c>
      <c r="E16" s="768">
        <v>0</v>
      </c>
      <c r="F16" s="770"/>
      <c r="G16" s="768"/>
      <c r="H16" s="771">
        <v>2</v>
      </c>
      <c r="I16" s="70">
        <v>28</v>
      </c>
      <c r="J16" s="69"/>
      <c r="K16" s="809"/>
      <c r="L16" s="771"/>
      <c r="M16" s="809"/>
      <c r="N16" s="771"/>
      <c r="O16" s="809"/>
    </row>
    <row r="17" spans="1:17">
      <c r="A17" s="772" t="s">
        <v>1199</v>
      </c>
      <c r="B17" s="767">
        <v>8</v>
      </c>
      <c r="C17" s="773">
        <v>441</v>
      </c>
      <c r="D17" s="767"/>
      <c r="E17" s="768"/>
      <c r="F17" s="767"/>
      <c r="G17" s="768"/>
      <c r="H17" s="69">
        <v>9</v>
      </c>
      <c r="I17" s="70">
        <v>449</v>
      </c>
      <c r="J17" s="812"/>
      <c r="K17" s="813"/>
      <c r="L17" s="69">
        <v>3</v>
      </c>
      <c r="M17" s="809">
        <v>18</v>
      </c>
      <c r="N17" s="69">
        <v>1</v>
      </c>
      <c r="O17" s="809">
        <v>24</v>
      </c>
    </row>
    <row r="18" spans="1:17" ht="15.75" thickBot="1">
      <c r="A18" s="774" t="s">
        <v>22</v>
      </c>
      <c r="B18" s="775">
        <f>SUM(B8:B17)</f>
        <v>160</v>
      </c>
      <c r="C18" s="776">
        <f>SUM(C9:C17)</f>
        <v>5430</v>
      </c>
      <c r="D18" s="775">
        <f t="shared" ref="D18:I18" si="0">SUM(D8:D17)</f>
        <v>3</v>
      </c>
      <c r="E18" s="775">
        <f t="shared" si="0"/>
        <v>130</v>
      </c>
      <c r="F18" s="775">
        <f t="shared" si="0"/>
        <v>8</v>
      </c>
      <c r="G18" s="776">
        <f t="shared" si="0"/>
        <v>146</v>
      </c>
      <c r="H18" s="777">
        <f t="shared" si="0"/>
        <v>101</v>
      </c>
      <c r="I18" s="814">
        <f t="shared" si="0"/>
        <v>2231</v>
      </c>
      <c r="J18" s="815">
        <v>0</v>
      </c>
      <c r="K18" s="816">
        <v>0</v>
      </c>
      <c r="L18" s="777">
        <f>SUM(L8:L17)</f>
        <v>130</v>
      </c>
      <c r="M18" s="777">
        <f>SUM(M8:M17)</f>
        <v>4577</v>
      </c>
      <c r="N18" s="777">
        <f>SUM(N8:N17)</f>
        <v>5</v>
      </c>
      <c r="O18" s="817">
        <f>SUM(O8:O17)</f>
        <v>40</v>
      </c>
    </row>
    <row r="19" spans="1:17">
      <c r="A19" s="1301"/>
      <c r="B19" s="1626" t="s">
        <v>1756</v>
      </c>
      <c r="C19" s="1626"/>
      <c r="D19" s="1626" t="s">
        <v>1755</v>
      </c>
      <c r="E19" s="1626"/>
      <c r="F19" s="1455"/>
      <c r="G19" s="1455"/>
      <c r="H19" s="1626" t="s">
        <v>1759</v>
      </c>
      <c r="I19" s="1626"/>
      <c r="J19" s="1456"/>
      <c r="K19" s="1456"/>
      <c r="L19" s="1626" t="s">
        <v>1758</v>
      </c>
      <c r="M19" s="1626"/>
      <c r="N19" s="1626" t="s">
        <v>1755</v>
      </c>
      <c r="O19" s="1626"/>
    </row>
    <row r="21" spans="1:17" ht="15.75">
      <c r="A21" s="1638" t="s">
        <v>1200</v>
      </c>
      <c r="B21" s="1638"/>
      <c r="C21" s="1638"/>
      <c r="D21" s="1638"/>
      <c r="E21" s="1638"/>
      <c r="F21" s="1638"/>
      <c r="G21" s="1638"/>
      <c r="H21" s="1638"/>
      <c r="I21" s="1638"/>
      <c r="J21" s="1638"/>
      <c r="K21" s="1638"/>
      <c r="L21" s="1638"/>
      <c r="M21" s="1638"/>
      <c r="N21" s="1638"/>
      <c r="O21" s="1638"/>
      <c r="P21" s="1638"/>
      <c r="Q21" s="1638"/>
    </row>
    <row r="22" spans="1:17" ht="15.75">
      <c r="A22" s="1638" t="s">
        <v>1</v>
      </c>
      <c r="B22" s="1638"/>
      <c r="C22" s="1638"/>
      <c r="D22" s="1638"/>
      <c r="E22" s="1638"/>
      <c r="F22" s="1638"/>
      <c r="G22" s="1638"/>
      <c r="H22" s="1638"/>
      <c r="I22" s="1638"/>
      <c r="J22" s="1638"/>
      <c r="K22" s="1638"/>
      <c r="L22" s="1638"/>
      <c r="M22" s="1638"/>
      <c r="N22" s="1638"/>
      <c r="O22" s="1638"/>
      <c r="P22" s="1638"/>
      <c r="Q22" s="1638"/>
    </row>
    <row r="23" spans="1:17" ht="15.75">
      <c r="A23" s="579"/>
      <c r="B23" s="759"/>
      <c r="C23" s="778"/>
      <c r="D23" s="759"/>
      <c r="E23" s="759"/>
      <c r="F23" s="759"/>
      <c r="G23" s="759"/>
      <c r="H23" s="67"/>
      <c r="I23" s="67"/>
      <c r="J23" s="64"/>
      <c r="K23" s="64"/>
      <c r="L23" s="64"/>
      <c r="M23" s="64"/>
      <c r="N23" s="64"/>
      <c r="O23" s="64"/>
      <c r="P23" s="606"/>
      <c r="Q23" s="606"/>
    </row>
    <row r="24" spans="1:17" s="61" customFormat="1" ht="15.75">
      <c r="A24" s="1641" t="s">
        <v>2</v>
      </c>
      <c r="B24" s="1629" t="s">
        <v>1185</v>
      </c>
      <c r="C24" s="1630"/>
      <c r="D24" s="1629" t="s">
        <v>1186</v>
      </c>
      <c r="E24" s="1630"/>
      <c r="F24" s="1639" t="s">
        <v>1187</v>
      </c>
      <c r="G24" s="1640"/>
      <c r="H24" s="1629" t="s">
        <v>1188</v>
      </c>
      <c r="I24" s="1630"/>
      <c r="J24" s="1647" t="s">
        <v>1189</v>
      </c>
      <c r="K24" s="1647"/>
      <c r="L24" s="1629" t="s">
        <v>1190</v>
      </c>
      <c r="M24" s="1630"/>
      <c r="N24" s="1629" t="s">
        <v>71</v>
      </c>
      <c r="O24" s="1630"/>
    </row>
    <row r="25" spans="1:17" s="61" customFormat="1" ht="15.75">
      <c r="A25" s="1642"/>
      <c r="B25" s="763" t="s">
        <v>59</v>
      </c>
      <c r="C25" s="764" t="s">
        <v>58</v>
      </c>
      <c r="D25" s="763" t="s">
        <v>59</v>
      </c>
      <c r="E25" s="764" t="s">
        <v>58</v>
      </c>
      <c r="F25" s="781" t="s">
        <v>59</v>
      </c>
      <c r="G25" s="782" t="s">
        <v>58</v>
      </c>
      <c r="H25" s="763" t="s">
        <v>59</v>
      </c>
      <c r="I25" s="764" t="s">
        <v>58</v>
      </c>
      <c r="J25" s="796" t="s">
        <v>59</v>
      </c>
      <c r="K25" s="797" t="s">
        <v>58</v>
      </c>
      <c r="L25" s="763" t="s">
        <v>59</v>
      </c>
      <c r="M25" s="764" t="s">
        <v>58</v>
      </c>
      <c r="N25" s="763" t="s">
        <v>59</v>
      </c>
      <c r="O25" s="764" t="s">
        <v>58</v>
      </c>
    </row>
    <row r="26" spans="1:17" s="61" customFormat="1" ht="15.75">
      <c r="A26" s="783" t="s">
        <v>1201</v>
      </c>
      <c r="B26" s="77">
        <v>7</v>
      </c>
      <c r="C26" s="123">
        <v>339</v>
      </c>
      <c r="D26" s="77"/>
      <c r="E26" s="123"/>
      <c r="F26" s="113">
        <v>1</v>
      </c>
      <c r="G26" s="79">
        <v>61</v>
      </c>
      <c r="H26" s="77">
        <v>2</v>
      </c>
      <c r="I26" s="123">
        <v>55</v>
      </c>
      <c r="J26" s="779"/>
      <c r="K26" s="780"/>
      <c r="L26" s="77">
        <v>2</v>
      </c>
      <c r="M26" s="123">
        <v>46</v>
      </c>
      <c r="N26" s="77"/>
      <c r="O26" s="123"/>
    </row>
    <row r="27" spans="1:17" s="61" customFormat="1" ht="15.75">
      <c r="A27" s="783" t="s">
        <v>1202</v>
      </c>
      <c r="B27" s="77"/>
      <c r="C27" s="123"/>
      <c r="D27" s="77"/>
      <c r="E27" s="123"/>
      <c r="F27" s="113"/>
      <c r="G27" s="79"/>
      <c r="H27" s="77"/>
      <c r="I27" s="123"/>
      <c r="J27" s="113"/>
      <c r="K27" s="79"/>
      <c r="L27" s="77"/>
      <c r="M27" s="123"/>
      <c r="N27" s="77"/>
      <c r="O27" s="123"/>
    </row>
    <row r="28" spans="1:17" s="61" customFormat="1" ht="15.75">
      <c r="A28" s="784" t="s">
        <v>1203</v>
      </c>
      <c r="B28" s="110">
        <v>9</v>
      </c>
      <c r="C28" s="785">
        <v>353</v>
      </c>
      <c r="D28" s="110">
        <v>1</v>
      </c>
      <c r="E28" s="785">
        <v>3</v>
      </c>
      <c r="F28" s="114">
        <v>3</v>
      </c>
      <c r="G28" s="82">
        <v>24</v>
      </c>
      <c r="H28" s="110">
        <v>2</v>
      </c>
      <c r="I28" s="785">
        <v>77</v>
      </c>
      <c r="J28" s="114"/>
      <c r="K28" s="82"/>
      <c r="L28" s="110">
        <v>8</v>
      </c>
      <c r="M28" s="785">
        <v>191</v>
      </c>
      <c r="N28" s="110"/>
      <c r="O28" s="785"/>
    </row>
    <row r="29" spans="1:17" s="61" customFormat="1" ht="15.75">
      <c r="A29" s="784" t="s">
        <v>1204</v>
      </c>
      <c r="B29" s="110">
        <v>91</v>
      </c>
      <c r="C29" s="785">
        <v>8891</v>
      </c>
      <c r="D29" s="110">
        <v>2</v>
      </c>
      <c r="E29" s="785">
        <v>93</v>
      </c>
      <c r="F29" s="114">
        <v>4</v>
      </c>
      <c r="G29" s="82">
        <v>492</v>
      </c>
      <c r="H29" s="110">
        <v>27</v>
      </c>
      <c r="I29" s="785">
        <v>935</v>
      </c>
      <c r="J29" s="114"/>
      <c r="K29" s="82"/>
      <c r="L29" s="110">
        <v>26</v>
      </c>
      <c r="M29" s="785">
        <v>2163</v>
      </c>
      <c r="N29" s="110">
        <v>2</v>
      </c>
      <c r="O29" s="785">
        <v>32</v>
      </c>
    </row>
    <row r="30" spans="1:17" s="61" customFormat="1" ht="15.75">
      <c r="A30" s="784" t="s">
        <v>1205</v>
      </c>
      <c r="B30" s="110">
        <v>39</v>
      </c>
      <c r="C30" s="785">
        <v>4595</v>
      </c>
      <c r="D30" s="110">
        <v>1</v>
      </c>
      <c r="E30" s="785">
        <v>67</v>
      </c>
      <c r="F30" s="114">
        <v>3</v>
      </c>
      <c r="G30" s="82">
        <v>41</v>
      </c>
      <c r="H30" s="110">
        <v>9</v>
      </c>
      <c r="I30" s="785">
        <v>380</v>
      </c>
      <c r="J30" s="114"/>
      <c r="K30" s="82"/>
      <c r="L30" s="110">
        <v>9</v>
      </c>
      <c r="M30" s="785">
        <v>332</v>
      </c>
      <c r="N30" s="110">
        <v>1</v>
      </c>
      <c r="O30" s="785">
        <v>14</v>
      </c>
    </row>
    <row r="31" spans="1:17" s="61" customFormat="1" ht="15.75">
      <c r="A31" s="786" t="s">
        <v>1206</v>
      </c>
      <c r="B31" s="124"/>
      <c r="C31" s="787"/>
      <c r="D31" s="124"/>
      <c r="E31" s="787"/>
      <c r="F31" s="115"/>
      <c r="G31" s="87"/>
      <c r="H31" s="124"/>
      <c r="I31" s="787"/>
      <c r="J31" s="115"/>
      <c r="K31" s="87"/>
      <c r="L31" s="124"/>
      <c r="M31" s="787"/>
      <c r="N31" s="124"/>
      <c r="O31" s="787"/>
    </row>
    <row r="32" spans="1:17" s="61" customFormat="1" ht="15.75">
      <c r="A32" s="786" t="s">
        <v>1207</v>
      </c>
      <c r="B32" s="124">
        <v>42</v>
      </c>
      <c r="C32" s="787">
        <v>3164</v>
      </c>
      <c r="D32" s="124"/>
      <c r="E32" s="787"/>
      <c r="F32" s="115">
        <v>6</v>
      </c>
      <c r="G32" s="87">
        <v>177</v>
      </c>
      <c r="H32" s="124">
        <v>14</v>
      </c>
      <c r="I32" s="787">
        <v>578</v>
      </c>
      <c r="J32" s="115"/>
      <c r="K32" s="87"/>
      <c r="L32" s="124">
        <v>21</v>
      </c>
      <c r="M32" s="787">
        <v>1137</v>
      </c>
      <c r="N32" s="124">
        <v>1</v>
      </c>
      <c r="O32" s="787">
        <v>3</v>
      </c>
    </row>
    <row r="33" spans="1:17" s="61" customFormat="1" ht="15.75">
      <c r="A33" s="788" t="s">
        <v>1208</v>
      </c>
      <c r="B33" s="115"/>
      <c r="C33" s="787"/>
      <c r="D33" s="124"/>
      <c r="E33" s="787"/>
      <c r="F33" s="115"/>
      <c r="G33" s="87"/>
      <c r="H33" s="124"/>
      <c r="I33" s="787"/>
      <c r="J33" s="115"/>
      <c r="K33" s="87"/>
      <c r="L33" s="124"/>
      <c r="M33" s="787"/>
      <c r="N33" s="124">
        <v>1</v>
      </c>
      <c r="O33" s="787">
        <v>15</v>
      </c>
    </row>
    <row r="34" spans="1:17" s="61" customFormat="1" ht="16.5" thickBot="1">
      <c r="A34" s="789" t="s">
        <v>22</v>
      </c>
      <c r="B34" s="138">
        <f t="shared" ref="B34:I34" si="1">SUM(B26:B32)</f>
        <v>188</v>
      </c>
      <c r="C34" s="790">
        <f t="shared" si="1"/>
        <v>17342</v>
      </c>
      <c r="D34" s="138">
        <f t="shared" si="1"/>
        <v>4</v>
      </c>
      <c r="E34" s="790">
        <f t="shared" si="1"/>
        <v>163</v>
      </c>
      <c r="F34" s="791">
        <f t="shared" si="1"/>
        <v>17</v>
      </c>
      <c r="G34" s="792">
        <f t="shared" si="1"/>
        <v>795</v>
      </c>
      <c r="H34" s="138">
        <f t="shared" si="1"/>
        <v>54</v>
      </c>
      <c r="I34" s="790">
        <f t="shared" si="1"/>
        <v>2025</v>
      </c>
      <c r="J34" s="791">
        <v>0</v>
      </c>
      <c r="K34" s="792">
        <v>0</v>
      </c>
      <c r="L34" s="138">
        <f>SUM(L26:L32)</f>
        <v>66</v>
      </c>
      <c r="M34" s="790">
        <f>SUM(M26:M32)</f>
        <v>3869</v>
      </c>
      <c r="N34" s="138">
        <f>SUM(N26:N33)</f>
        <v>5</v>
      </c>
      <c r="O34" s="790">
        <f>SUM(O26:O33)</f>
        <v>64</v>
      </c>
    </row>
    <row r="35" spans="1:17" s="61" customFormat="1">
      <c r="A35" s="1107"/>
      <c r="B35" s="1626" t="s">
        <v>1756</v>
      </c>
      <c r="C35" s="1626"/>
      <c r="D35" s="1626" t="s">
        <v>1755</v>
      </c>
      <c r="E35" s="1626"/>
      <c r="F35" s="1455"/>
      <c r="G35" s="1455"/>
      <c r="H35" s="1626" t="s">
        <v>1757</v>
      </c>
      <c r="I35" s="1626"/>
      <c r="J35" s="1455"/>
      <c r="K35" s="1455"/>
      <c r="L35" s="1626" t="s">
        <v>1755</v>
      </c>
      <c r="M35" s="1626"/>
      <c r="N35" s="1626" t="s">
        <v>1755</v>
      </c>
      <c r="O35" s="1626"/>
    </row>
    <row r="37" spans="1:17" ht="15.75">
      <c r="A37" s="1628" t="s">
        <v>1209</v>
      </c>
      <c r="B37" s="1628"/>
      <c r="C37" s="1628"/>
      <c r="D37" s="1628"/>
      <c r="E37" s="1628"/>
      <c r="F37" s="1628"/>
      <c r="G37" s="1628"/>
      <c r="H37" s="1628"/>
      <c r="I37" s="1628"/>
      <c r="J37" s="1628"/>
      <c r="K37" s="1628"/>
      <c r="L37" s="1628"/>
      <c r="M37" s="1628"/>
      <c r="N37" s="1628"/>
      <c r="O37" s="1628"/>
      <c r="P37" s="1628"/>
      <c r="Q37" s="1628"/>
    </row>
    <row r="38" spans="1:17" ht="15.75">
      <c r="A38" s="1628" t="s">
        <v>1</v>
      </c>
      <c r="B38" s="1628"/>
      <c r="C38" s="1628"/>
      <c r="D38" s="1628"/>
      <c r="E38" s="1628"/>
      <c r="F38" s="1628"/>
      <c r="G38" s="1628"/>
      <c r="H38" s="1628"/>
      <c r="I38" s="1628"/>
      <c r="J38" s="1628"/>
      <c r="K38" s="1628"/>
      <c r="L38" s="1628"/>
      <c r="M38" s="1628"/>
      <c r="N38" s="1628"/>
      <c r="O38" s="1628"/>
      <c r="P38" s="1628"/>
      <c r="Q38" s="1628"/>
    </row>
    <row r="39" spans="1:17" ht="15.75">
      <c r="A39" s="66"/>
      <c r="B39" s="759"/>
      <c r="C39" s="759"/>
      <c r="D39" s="759"/>
      <c r="E39" s="759"/>
      <c r="F39" s="759"/>
      <c r="G39" s="759"/>
      <c r="H39" s="67"/>
      <c r="I39" s="67"/>
      <c r="J39" s="64"/>
      <c r="K39" s="64"/>
      <c r="L39" s="64"/>
      <c r="M39" s="64"/>
      <c r="N39" s="64"/>
      <c r="O39" s="64"/>
      <c r="P39" s="169"/>
      <c r="Q39" s="169"/>
    </row>
    <row r="40" spans="1:17" ht="15.75">
      <c r="A40" s="1645" t="s">
        <v>2</v>
      </c>
      <c r="B40" s="1643" t="s">
        <v>1185</v>
      </c>
      <c r="C40" s="1644"/>
      <c r="D40" s="1643" t="s">
        <v>1186</v>
      </c>
      <c r="E40" s="1644"/>
      <c r="F40" s="1643" t="s">
        <v>1187</v>
      </c>
      <c r="G40" s="1644"/>
      <c r="H40" s="1633" t="s">
        <v>1188</v>
      </c>
      <c r="I40" s="1634"/>
      <c r="J40" s="1633" t="s">
        <v>1189</v>
      </c>
      <c r="K40" s="1634"/>
      <c r="L40" s="1633" t="s">
        <v>1190</v>
      </c>
      <c r="M40" s="1634"/>
      <c r="N40" s="1633" t="s">
        <v>71</v>
      </c>
      <c r="O40" s="1634"/>
      <c r="P40" s="1633" t="s">
        <v>1210</v>
      </c>
      <c r="Q40" s="1634"/>
    </row>
    <row r="41" spans="1:17">
      <c r="A41" s="1646"/>
      <c r="B41" s="794" t="s">
        <v>59</v>
      </c>
      <c r="C41" s="795" t="s">
        <v>58</v>
      </c>
      <c r="D41" s="796" t="s">
        <v>59</v>
      </c>
      <c r="E41" s="797" t="s">
        <v>58</v>
      </c>
      <c r="F41" s="794" t="s">
        <v>59</v>
      </c>
      <c r="G41" s="795" t="s">
        <v>58</v>
      </c>
      <c r="H41" s="75" t="s">
        <v>59</v>
      </c>
      <c r="I41" s="73" t="s">
        <v>58</v>
      </c>
      <c r="J41" s="72" t="s">
        <v>59</v>
      </c>
      <c r="K41" s="112" t="s">
        <v>58</v>
      </c>
      <c r="L41" s="72" t="s">
        <v>59</v>
      </c>
      <c r="M41" s="112" t="s">
        <v>58</v>
      </c>
      <c r="N41" s="72" t="s">
        <v>59</v>
      </c>
      <c r="O41" s="112" t="s">
        <v>58</v>
      </c>
      <c r="P41" s="72" t="s">
        <v>59</v>
      </c>
      <c r="Q41" s="112" t="s">
        <v>58</v>
      </c>
    </row>
    <row r="42" spans="1:17" ht="15.75">
      <c r="A42" s="590" t="s">
        <v>1211</v>
      </c>
      <c r="B42" s="77">
        <v>8</v>
      </c>
      <c r="C42" s="123">
        <v>1252</v>
      </c>
      <c r="D42" s="113">
        <v>3</v>
      </c>
      <c r="E42" s="79">
        <v>68</v>
      </c>
      <c r="F42" s="77">
        <v>1</v>
      </c>
      <c r="G42" s="123">
        <v>8</v>
      </c>
      <c r="H42" s="128">
        <v>5</v>
      </c>
      <c r="I42" s="104">
        <v>118</v>
      </c>
      <c r="J42" s="102"/>
      <c r="K42" s="143"/>
      <c r="L42" s="68">
        <v>7</v>
      </c>
      <c r="M42" s="569">
        <v>278</v>
      </c>
      <c r="N42" s="608"/>
      <c r="O42" s="611"/>
      <c r="P42" s="102">
        <v>1</v>
      </c>
      <c r="Q42" s="143">
        <v>380</v>
      </c>
    </row>
    <row r="43" spans="1:17" ht="15.75">
      <c r="A43" s="591" t="s">
        <v>1212</v>
      </c>
      <c r="B43" s="110">
        <v>34</v>
      </c>
      <c r="C43" s="785">
        <v>1373</v>
      </c>
      <c r="D43" s="114">
        <v>8</v>
      </c>
      <c r="E43" s="82">
        <v>163</v>
      </c>
      <c r="F43" s="110">
        <v>3</v>
      </c>
      <c r="G43" s="785">
        <v>60</v>
      </c>
      <c r="H43" s="592">
        <v>18</v>
      </c>
      <c r="I43" s="131">
        <v>492</v>
      </c>
      <c r="J43" s="570"/>
      <c r="K43" s="571"/>
      <c r="L43" s="570">
        <v>25</v>
      </c>
      <c r="M43" s="571">
        <v>893</v>
      </c>
      <c r="N43" s="570">
        <v>2</v>
      </c>
      <c r="O43" s="571">
        <v>26</v>
      </c>
      <c r="P43" s="570"/>
      <c r="Q43" s="571"/>
    </row>
    <row r="44" spans="1:17" ht="15.75">
      <c r="A44" s="593" t="s">
        <v>1213</v>
      </c>
      <c r="B44" s="110">
        <v>70</v>
      </c>
      <c r="C44" s="785">
        <v>3028</v>
      </c>
      <c r="D44" s="114">
        <v>5</v>
      </c>
      <c r="E44" s="82">
        <v>145</v>
      </c>
      <c r="F44" s="110">
        <v>3</v>
      </c>
      <c r="G44" s="785">
        <v>23</v>
      </c>
      <c r="H44" s="592">
        <v>23</v>
      </c>
      <c r="I44" s="131">
        <v>623</v>
      </c>
      <c r="J44" s="570"/>
      <c r="K44" s="571"/>
      <c r="L44" s="570">
        <v>25</v>
      </c>
      <c r="M44" s="571">
        <v>741</v>
      </c>
      <c r="N44" s="570">
        <v>1</v>
      </c>
      <c r="O44" s="571">
        <v>8</v>
      </c>
      <c r="P44" s="570"/>
      <c r="Q44" s="571"/>
    </row>
    <row r="45" spans="1:17" ht="15.75">
      <c r="A45" s="594" t="s">
        <v>1214</v>
      </c>
      <c r="B45" s="110">
        <v>6</v>
      </c>
      <c r="C45" s="785">
        <v>208</v>
      </c>
      <c r="D45" s="114"/>
      <c r="E45" s="82"/>
      <c r="F45" s="110"/>
      <c r="G45" s="785"/>
      <c r="H45" s="592">
        <v>3</v>
      </c>
      <c r="I45" s="131">
        <v>80</v>
      </c>
      <c r="J45" s="570"/>
      <c r="K45" s="571"/>
      <c r="L45" s="570">
        <v>3</v>
      </c>
      <c r="M45" s="571">
        <v>95</v>
      </c>
      <c r="N45" s="609"/>
      <c r="O45" s="612"/>
      <c r="P45" s="570"/>
      <c r="Q45" s="571"/>
    </row>
    <row r="46" spans="1:17" ht="15.75">
      <c r="A46" s="595" t="s">
        <v>1215</v>
      </c>
      <c r="B46" s="110">
        <v>14</v>
      </c>
      <c r="C46" s="785">
        <v>383</v>
      </c>
      <c r="D46" s="114"/>
      <c r="E46" s="82"/>
      <c r="F46" s="110">
        <v>4</v>
      </c>
      <c r="G46" s="785">
        <v>88</v>
      </c>
      <c r="H46" s="592">
        <v>5</v>
      </c>
      <c r="I46" s="131">
        <v>134</v>
      </c>
      <c r="J46" s="570"/>
      <c r="K46" s="571"/>
      <c r="L46" s="570">
        <v>9</v>
      </c>
      <c r="M46" s="571">
        <v>255</v>
      </c>
      <c r="N46" s="609"/>
      <c r="O46" s="612"/>
      <c r="P46" s="570"/>
      <c r="Q46" s="571"/>
    </row>
    <row r="47" spans="1:17" ht="15.75">
      <c r="A47" s="595" t="s">
        <v>1216</v>
      </c>
      <c r="B47" s="110">
        <v>1</v>
      </c>
      <c r="C47" s="785">
        <v>8</v>
      </c>
      <c r="D47" s="114">
        <v>1</v>
      </c>
      <c r="E47" s="82">
        <v>5</v>
      </c>
      <c r="F47" s="110"/>
      <c r="G47" s="785"/>
      <c r="H47" s="592"/>
      <c r="I47" s="131"/>
      <c r="J47" s="570"/>
      <c r="K47" s="571"/>
      <c r="L47" s="570">
        <v>1</v>
      </c>
      <c r="M47" s="571">
        <v>57</v>
      </c>
      <c r="N47" s="609"/>
      <c r="O47" s="612"/>
      <c r="P47" s="570"/>
      <c r="Q47" s="571"/>
    </row>
    <row r="48" spans="1:17" ht="15.75">
      <c r="A48" s="593" t="s">
        <v>1217</v>
      </c>
      <c r="B48" s="110">
        <v>4</v>
      </c>
      <c r="C48" s="785">
        <v>385</v>
      </c>
      <c r="D48" s="114"/>
      <c r="E48" s="82"/>
      <c r="F48" s="110">
        <v>4</v>
      </c>
      <c r="G48" s="785">
        <v>153</v>
      </c>
      <c r="H48" s="592">
        <v>4</v>
      </c>
      <c r="I48" s="131">
        <v>145</v>
      </c>
      <c r="J48" s="570"/>
      <c r="K48" s="571"/>
      <c r="L48" s="570">
        <v>2</v>
      </c>
      <c r="M48" s="571">
        <v>35</v>
      </c>
      <c r="N48" s="570">
        <v>1</v>
      </c>
      <c r="O48" s="571">
        <v>25</v>
      </c>
      <c r="P48" s="570"/>
      <c r="Q48" s="571"/>
    </row>
    <row r="49" spans="1:22" ht="21" customHeight="1" thickBot="1">
      <c r="A49" s="596" t="s">
        <v>22</v>
      </c>
      <c r="B49" s="138">
        <f t="shared" ref="B49:I49" si="2">SUM(B42:B48)</f>
        <v>137</v>
      </c>
      <c r="C49" s="138">
        <f t="shared" si="2"/>
        <v>6637</v>
      </c>
      <c r="D49" s="791">
        <f t="shared" si="2"/>
        <v>17</v>
      </c>
      <c r="E49" s="791">
        <f t="shared" si="2"/>
        <v>381</v>
      </c>
      <c r="F49" s="138">
        <f t="shared" si="2"/>
        <v>15</v>
      </c>
      <c r="G49" s="138">
        <f t="shared" si="2"/>
        <v>332</v>
      </c>
      <c r="H49" s="597">
        <f t="shared" si="2"/>
        <v>58</v>
      </c>
      <c r="I49" s="120">
        <f t="shared" si="2"/>
        <v>1592</v>
      </c>
      <c r="J49" s="118">
        <v>0</v>
      </c>
      <c r="K49" s="121">
        <v>0</v>
      </c>
      <c r="L49" s="138">
        <f t="shared" ref="L49:Q49" si="3">SUM(L42:L48)</f>
        <v>72</v>
      </c>
      <c r="M49" s="790">
        <f t="shared" si="3"/>
        <v>2354</v>
      </c>
      <c r="N49" s="118">
        <f t="shared" si="3"/>
        <v>4</v>
      </c>
      <c r="O49" s="121">
        <f t="shared" si="3"/>
        <v>59</v>
      </c>
      <c r="P49" s="118">
        <f t="shared" si="3"/>
        <v>1</v>
      </c>
      <c r="Q49" s="121">
        <f t="shared" si="3"/>
        <v>380</v>
      </c>
    </row>
    <row r="50" spans="1:22">
      <c r="F50" s="1626" t="s">
        <v>1755</v>
      </c>
      <c r="G50" s="1626"/>
      <c r="H50" s="1626" t="s">
        <v>1465</v>
      </c>
      <c r="I50" s="1626"/>
      <c r="L50" s="1627"/>
      <c r="M50" s="1627"/>
    </row>
    <row r="54" spans="1:22" ht="15.75">
      <c r="A54" s="1628" t="s">
        <v>1218</v>
      </c>
      <c r="B54" s="1628"/>
      <c r="C54" s="1628"/>
      <c r="D54" s="1628"/>
      <c r="E54" s="1628"/>
      <c r="F54" s="1628"/>
      <c r="G54" s="1628"/>
      <c r="H54" s="1628"/>
      <c r="I54" s="1628"/>
      <c r="J54" s="1628"/>
      <c r="K54" s="1628"/>
      <c r="L54" s="1628"/>
      <c r="M54" s="1628"/>
      <c r="N54" s="1628"/>
      <c r="O54" s="1628"/>
    </row>
    <row r="55" spans="1:22" ht="15.75">
      <c r="A55" s="1628" t="s">
        <v>1</v>
      </c>
      <c r="B55" s="1628"/>
      <c r="C55" s="1628"/>
      <c r="D55" s="1628"/>
      <c r="E55" s="1628"/>
      <c r="F55" s="1628"/>
      <c r="G55" s="1628"/>
      <c r="H55" s="1628"/>
      <c r="I55" s="1628"/>
      <c r="J55" s="1628"/>
      <c r="K55" s="1628"/>
      <c r="L55" s="1628"/>
      <c r="M55" s="1628"/>
      <c r="N55" s="1628"/>
      <c r="O55" s="1628"/>
    </row>
    <row r="56" spans="1:22" ht="15.75">
      <c r="A56" s="66"/>
      <c r="B56" s="759"/>
      <c r="C56" s="759"/>
      <c r="D56" s="759"/>
      <c r="E56" s="759"/>
      <c r="F56" s="759"/>
      <c r="G56" s="759"/>
      <c r="H56" s="67"/>
      <c r="I56" s="67"/>
      <c r="J56" s="64"/>
      <c r="K56" s="64"/>
      <c r="L56" s="64"/>
      <c r="M56" s="64"/>
      <c r="N56" s="64"/>
      <c r="O56" s="64"/>
    </row>
    <row r="57" spans="1:22" ht="15.75">
      <c r="A57" s="1649" t="s">
        <v>2</v>
      </c>
      <c r="B57" s="1629" t="s">
        <v>1185</v>
      </c>
      <c r="C57" s="1630"/>
      <c r="D57" s="1639" t="s">
        <v>1186</v>
      </c>
      <c r="E57" s="1640"/>
      <c r="F57" s="1629" t="s">
        <v>1187</v>
      </c>
      <c r="G57" s="1630"/>
      <c r="H57" s="1648" t="s">
        <v>1188</v>
      </c>
      <c r="I57" s="1632"/>
      <c r="J57" s="1633" t="s">
        <v>1189</v>
      </c>
      <c r="K57" s="1634"/>
      <c r="L57" s="1633" t="s">
        <v>1190</v>
      </c>
      <c r="M57" s="1634"/>
      <c r="N57" s="1631" t="s">
        <v>71</v>
      </c>
      <c r="O57" s="1635"/>
    </row>
    <row r="58" spans="1:22">
      <c r="A58" s="1650"/>
      <c r="B58" s="798" t="s">
        <v>59</v>
      </c>
      <c r="C58" s="799" t="s">
        <v>58</v>
      </c>
      <c r="D58" s="800" t="s">
        <v>59</v>
      </c>
      <c r="E58" s="801" t="s">
        <v>58</v>
      </c>
      <c r="F58" s="798" t="s">
        <v>59</v>
      </c>
      <c r="G58" s="799" t="s">
        <v>58</v>
      </c>
      <c r="H58" s="802" t="s">
        <v>59</v>
      </c>
      <c r="I58" s="818" t="s">
        <v>58</v>
      </c>
      <c r="J58" s="810" t="s">
        <v>59</v>
      </c>
      <c r="K58" s="811" t="s">
        <v>58</v>
      </c>
      <c r="L58" s="810" t="s">
        <v>59</v>
      </c>
      <c r="M58" s="811" t="s">
        <v>58</v>
      </c>
      <c r="N58" s="810" t="s">
        <v>59</v>
      </c>
      <c r="O58" s="811" t="s">
        <v>58</v>
      </c>
    </row>
    <row r="59" spans="1:22" s="754" customFormat="1">
      <c r="A59" s="803" t="s">
        <v>1219</v>
      </c>
      <c r="B59" s="765">
        <v>1</v>
      </c>
      <c r="C59" s="766">
        <v>40</v>
      </c>
      <c r="D59" s="765"/>
      <c r="E59" s="766"/>
      <c r="F59" s="765"/>
      <c r="G59" s="766"/>
      <c r="H59" s="71">
        <v>2</v>
      </c>
      <c r="I59" s="616">
        <v>26</v>
      </c>
      <c r="J59" s="71"/>
      <c r="K59" s="111"/>
      <c r="L59" s="615"/>
      <c r="M59" s="616"/>
      <c r="N59" s="71"/>
      <c r="O59" s="111"/>
      <c r="P59" s="266"/>
      <c r="Q59" s="266"/>
      <c r="R59" s="266"/>
      <c r="S59" s="266"/>
      <c r="T59" s="266"/>
      <c r="U59" s="266"/>
      <c r="V59" s="266"/>
    </row>
    <row r="60" spans="1:22" ht="15.75">
      <c r="A60" s="590" t="s">
        <v>1220</v>
      </c>
      <c r="B60" s="77">
        <v>56</v>
      </c>
      <c r="C60" s="123">
        <v>1361</v>
      </c>
      <c r="D60" s="77">
        <v>15</v>
      </c>
      <c r="E60" s="123">
        <v>635</v>
      </c>
      <c r="F60" s="77">
        <v>1</v>
      </c>
      <c r="G60" s="123">
        <v>11</v>
      </c>
      <c r="H60" s="102">
        <v>41</v>
      </c>
      <c r="I60" s="104">
        <v>969</v>
      </c>
      <c r="J60" s="102">
        <v>2</v>
      </c>
      <c r="K60" s="143">
        <v>13</v>
      </c>
      <c r="L60" s="128">
        <v>4</v>
      </c>
      <c r="M60" s="104">
        <v>63</v>
      </c>
      <c r="N60" s="102"/>
      <c r="O60" s="143"/>
    </row>
    <row r="61" spans="1:22" ht="15.75">
      <c r="A61" s="591" t="s">
        <v>1221</v>
      </c>
      <c r="B61" s="110">
        <v>22</v>
      </c>
      <c r="C61" s="785">
        <v>696</v>
      </c>
      <c r="D61" s="110">
        <v>2</v>
      </c>
      <c r="E61" s="785">
        <v>157</v>
      </c>
      <c r="F61" s="110"/>
      <c r="G61" s="785"/>
      <c r="H61" s="570">
        <v>16</v>
      </c>
      <c r="I61" s="131">
        <v>500</v>
      </c>
      <c r="J61" s="570"/>
      <c r="K61" s="571"/>
      <c r="L61" s="592">
        <v>6</v>
      </c>
      <c r="M61" s="131">
        <v>481</v>
      </c>
      <c r="N61" s="570">
        <v>2</v>
      </c>
      <c r="O61" s="571">
        <v>71</v>
      </c>
    </row>
    <row r="62" spans="1:22" ht="15.75">
      <c r="A62" s="591" t="s">
        <v>1222</v>
      </c>
      <c r="B62" s="110">
        <v>8</v>
      </c>
      <c r="C62" s="785">
        <v>132</v>
      </c>
      <c r="D62" s="110">
        <v>1</v>
      </c>
      <c r="E62" s="785">
        <v>61</v>
      </c>
      <c r="F62" s="110"/>
      <c r="G62" s="785"/>
      <c r="H62" s="570">
        <v>1</v>
      </c>
      <c r="I62" s="131">
        <v>7</v>
      </c>
      <c r="J62" s="570"/>
      <c r="K62" s="571"/>
      <c r="L62" s="592"/>
      <c r="M62" s="131"/>
      <c r="N62" s="570"/>
      <c r="O62" s="571"/>
    </row>
    <row r="63" spans="1:22" ht="15.75">
      <c r="A63" s="80" t="s">
        <v>1223</v>
      </c>
      <c r="B63" s="110">
        <v>12</v>
      </c>
      <c r="C63" s="785">
        <v>650</v>
      </c>
      <c r="D63" s="110">
        <v>3</v>
      </c>
      <c r="E63" s="785">
        <v>23</v>
      </c>
      <c r="F63" s="110"/>
      <c r="G63" s="785"/>
      <c r="H63" s="570">
        <v>10</v>
      </c>
      <c r="I63" s="131">
        <v>344</v>
      </c>
      <c r="J63" s="570"/>
      <c r="K63" s="571"/>
      <c r="L63" s="592">
        <v>1</v>
      </c>
      <c r="M63" s="131">
        <v>31</v>
      </c>
      <c r="N63" s="570"/>
      <c r="O63" s="571"/>
    </row>
    <row r="64" spans="1:22" ht="15.75">
      <c r="A64" s="804" t="s">
        <v>1224</v>
      </c>
      <c r="B64" s="110">
        <v>30</v>
      </c>
      <c r="C64" s="785">
        <v>860</v>
      </c>
      <c r="D64" s="110">
        <v>1</v>
      </c>
      <c r="E64" s="785">
        <v>30</v>
      </c>
      <c r="F64" s="110">
        <v>1</v>
      </c>
      <c r="G64" s="785">
        <v>7</v>
      </c>
      <c r="H64" s="570">
        <v>15</v>
      </c>
      <c r="I64" s="131">
        <v>480</v>
      </c>
      <c r="J64" s="570">
        <v>2</v>
      </c>
      <c r="K64" s="571">
        <v>17</v>
      </c>
      <c r="L64" s="592">
        <v>2</v>
      </c>
      <c r="M64" s="131">
        <v>57</v>
      </c>
      <c r="N64" s="570">
        <v>2</v>
      </c>
      <c r="O64" s="571">
        <v>12</v>
      </c>
    </row>
    <row r="65" spans="1:17" ht="15.75">
      <c r="A65" s="805" t="s">
        <v>1225</v>
      </c>
      <c r="B65" s="110">
        <v>11</v>
      </c>
      <c r="C65" s="785">
        <v>396</v>
      </c>
      <c r="D65" s="110"/>
      <c r="E65" s="785"/>
      <c r="F65" s="110"/>
      <c r="G65" s="785"/>
      <c r="H65" s="570">
        <v>3</v>
      </c>
      <c r="I65" s="131">
        <v>67</v>
      </c>
      <c r="J65" s="570"/>
      <c r="K65" s="571"/>
      <c r="L65" s="592">
        <v>1</v>
      </c>
      <c r="M65" s="131">
        <v>64</v>
      </c>
      <c r="N65" s="570">
        <v>1</v>
      </c>
      <c r="O65" s="571">
        <v>28</v>
      </c>
    </row>
    <row r="66" spans="1:17" ht="15.75">
      <c r="A66" s="80" t="s">
        <v>1226</v>
      </c>
      <c r="B66" s="110">
        <v>1</v>
      </c>
      <c r="C66" s="785">
        <v>10</v>
      </c>
      <c r="D66" s="110"/>
      <c r="E66" s="785"/>
      <c r="F66" s="110"/>
      <c r="G66" s="785"/>
      <c r="H66" s="570"/>
      <c r="I66" s="131"/>
      <c r="J66" s="570"/>
      <c r="K66" s="571"/>
      <c r="L66" s="592">
        <v>1</v>
      </c>
      <c r="M66" s="131">
        <v>40</v>
      </c>
      <c r="N66" s="570"/>
      <c r="O66" s="571"/>
    </row>
    <row r="67" spans="1:17" ht="15.75">
      <c r="A67" s="80" t="s">
        <v>1227</v>
      </c>
      <c r="B67" s="806"/>
      <c r="C67" s="785"/>
      <c r="D67" s="806">
        <v>2</v>
      </c>
      <c r="E67" s="785">
        <v>40</v>
      </c>
      <c r="F67" s="806"/>
      <c r="G67" s="785"/>
      <c r="H67" s="574"/>
      <c r="I67" s="131"/>
      <c r="J67" s="570"/>
      <c r="K67" s="571"/>
      <c r="L67" s="819"/>
      <c r="M67" s="131"/>
      <c r="N67" s="574"/>
      <c r="O67" s="571"/>
    </row>
    <row r="68" spans="1:17" ht="15.75">
      <c r="A68" s="820" t="s">
        <v>1228</v>
      </c>
      <c r="B68" s="821">
        <v>2</v>
      </c>
      <c r="C68" s="822">
        <v>12</v>
      </c>
      <c r="D68" s="821"/>
      <c r="E68" s="822"/>
      <c r="F68" s="821"/>
      <c r="G68" s="822"/>
      <c r="H68" s="823"/>
      <c r="I68" s="832"/>
      <c r="J68" s="647"/>
      <c r="K68" s="833"/>
      <c r="L68" s="823"/>
      <c r="M68" s="832"/>
      <c r="N68" s="647">
        <v>1</v>
      </c>
      <c r="O68" s="833">
        <v>20</v>
      </c>
    </row>
    <row r="69" spans="1:17" ht="16.5" thickBot="1">
      <c r="A69" s="596" t="s">
        <v>22</v>
      </c>
      <c r="B69" s="824">
        <f>SUM(B59:B68)</f>
        <v>143</v>
      </c>
      <c r="C69" s="824">
        <f>SUM(C59:C68)</f>
        <v>4157</v>
      </c>
      <c r="D69" s="824">
        <f t="shared" ref="D69:M69" si="4">SUM(D60:D67)</f>
        <v>24</v>
      </c>
      <c r="E69" s="790">
        <f t="shared" si="4"/>
        <v>946</v>
      </c>
      <c r="F69" s="824">
        <f t="shared" si="4"/>
        <v>2</v>
      </c>
      <c r="G69" s="790">
        <f t="shared" si="4"/>
        <v>18</v>
      </c>
      <c r="H69" s="597">
        <f>SUM(H59:H68)</f>
        <v>88</v>
      </c>
      <c r="I69" s="597">
        <f>SUM(I59:I68)</f>
        <v>2393</v>
      </c>
      <c r="J69" s="603">
        <f t="shared" si="4"/>
        <v>4</v>
      </c>
      <c r="K69" s="121">
        <f t="shared" si="4"/>
        <v>30</v>
      </c>
      <c r="L69" s="118">
        <f t="shared" si="4"/>
        <v>15</v>
      </c>
      <c r="M69" s="121">
        <f t="shared" si="4"/>
        <v>736</v>
      </c>
      <c r="N69" s="118">
        <f>SUM(N59:N68)</f>
        <v>6</v>
      </c>
      <c r="O69" s="121">
        <f>SUM(O59:O68)</f>
        <v>131</v>
      </c>
    </row>
    <row r="70" spans="1:17">
      <c r="B70" s="1626" t="s">
        <v>1755</v>
      </c>
      <c r="C70" s="1626"/>
    </row>
    <row r="75" spans="1:17" ht="15.75">
      <c r="A75" s="1628" t="s">
        <v>1229</v>
      </c>
      <c r="B75" s="1628"/>
      <c r="C75" s="1628"/>
      <c r="D75" s="1628"/>
      <c r="E75" s="1628"/>
      <c r="F75" s="1628"/>
      <c r="G75" s="1628"/>
      <c r="H75" s="1628"/>
      <c r="I75" s="1628"/>
      <c r="J75" s="1628"/>
      <c r="K75" s="1628"/>
      <c r="L75" s="1628"/>
      <c r="M75" s="1628"/>
      <c r="N75" s="1628"/>
      <c r="O75" s="1628"/>
      <c r="P75" s="1628"/>
      <c r="Q75" s="1628"/>
    </row>
    <row r="76" spans="1:17" ht="15.75">
      <c r="A76" s="1628" t="s">
        <v>1</v>
      </c>
      <c r="B76" s="1628"/>
      <c r="C76" s="1628"/>
      <c r="D76" s="1628"/>
      <c r="E76" s="1628"/>
      <c r="F76" s="1628"/>
      <c r="G76" s="1628"/>
      <c r="H76" s="1628"/>
      <c r="I76" s="1628"/>
      <c r="J76" s="1628"/>
      <c r="K76" s="1628"/>
      <c r="L76" s="1628"/>
      <c r="M76" s="1628"/>
      <c r="N76" s="1628"/>
      <c r="O76" s="1628"/>
      <c r="P76" s="1628"/>
      <c r="Q76" s="1628"/>
    </row>
    <row r="77" spans="1:17" ht="15.75">
      <c r="A77" s="66"/>
      <c r="B77" s="759"/>
      <c r="C77" s="759"/>
      <c r="D77" s="759"/>
      <c r="E77" s="759"/>
      <c r="F77" s="759"/>
      <c r="G77" s="759"/>
      <c r="H77" s="67"/>
      <c r="I77" s="67"/>
      <c r="J77" s="67"/>
      <c r="K77" s="67"/>
      <c r="L77" s="64"/>
      <c r="M77" s="64"/>
      <c r="N77" s="64"/>
      <c r="O77" s="64"/>
      <c r="P77" s="169"/>
      <c r="Q77" s="169"/>
    </row>
    <row r="78" spans="1:17" ht="15.75">
      <c r="A78" s="1649" t="s">
        <v>2</v>
      </c>
      <c r="B78" s="1629" t="s">
        <v>1185</v>
      </c>
      <c r="C78" s="1630"/>
      <c r="D78" s="1639" t="s">
        <v>1186</v>
      </c>
      <c r="E78" s="1640"/>
      <c r="F78" s="1629" t="s">
        <v>1187</v>
      </c>
      <c r="G78" s="1630"/>
      <c r="H78" s="1648" t="s">
        <v>1188</v>
      </c>
      <c r="I78" s="1632"/>
      <c r="J78" s="1633" t="s">
        <v>1230</v>
      </c>
      <c r="K78" s="1634"/>
      <c r="L78" s="1631" t="s">
        <v>1190</v>
      </c>
      <c r="M78" s="1635"/>
      <c r="N78" s="1631" t="s">
        <v>71</v>
      </c>
      <c r="O78" s="1635"/>
      <c r="P78" s="169"/>
      <c r="Q78" s="169"/>
    </row>
    <row r="79" spans="1:17">
      <c r="A79" s="1650"/>
      <c r="B79" s="794" t="s">
        <v>59</v>
      </c>
      <c r="C79" s="795" t="s">
        <v>58</v>
      </c>
      <c r="D79" s="796" t="s">
        <v>59</v>
      </c>
      <c r="E79" s="797" t="s">
        <v>58</v>
      </c>
      <c r="F79" s="794" t="s">
        <v>59</v>
      </c>
      <c r="G79" s="795" t="s">
        <v>58</v>
      </c>
      <c r="H79" s="75" t="s">
        <v>59</v>
      </c>
      <c r="I79" s="73" t="s">
        <v>58</v>
      </c>
      <c r="J79" s="630" t="s">
        <v>59</v>
      </c>
      <c r="K79" s="631" t="s">
        <v>58</v>
      </c>
      <c r="L79" s="72" t="s">
        <v>59</v>
      </c>
      <c r="M79" s="112" t="s">
        <v>58</v>
      </c>
      <c r="N79" s="72" t="s">
        <v>59</v>
      </c>
      <c r="O79" s="112" t="s">
        <v>58</v>
      </c>
      <c r="P79" s="60"/>
      <c r="Q79" s="60"/>
    </row>
    <row r="80" spans="1:17">
      <c r="A80" s="614" t="s">
        <v>1231</v>
      </c>
      <c r="B80" s="765"/>
      <c r="C80" s="766"/>
      <c r="D80" s="826">
        <v>0</v>
      </c>
      <c r="E80" s="827">
        <v>0</v>
      </c>
      <c r="F80" s="765"/>
      <c r="G80" s="766"/>
      <c r="H80" s="615">
        <v>4</v>
      </c>
      <c r="I80" s="616">
        <v>111</v>
      </c>
      <c r="J80" s="632"/>
      <c r="K80" s="111"/>
      <c r="L80" s="71">
        <v>1</v>
      </c>
      <c r="M80" s="111">
        <v>95</v>
      </c>
      <c r="N80" s="71"/>
      <c r="O80" s="111"/>
      <c r="P80" s="60"/>
      <c r="Q80" s="60"/>
    </row>
    <row r="81" spans="1:17" ht="15.75">
      <c r="A81" s="591" t="s">
        <v>1232</v>
      </c>
      <c r="B81" s="110">
        <v>10</v>
      </c>
      <c r="C81" s="785">
        <v>710</v>
      </c>
      <c r="D81" s="114">
        <v>4</v>
      </c>
      <c r="E81" s="82">
        <v>231</v>
      </c>
      <c r="F81" s="110"/>
      <c r="G81" s="785"/>
      <c r="H81" s="592">
        <v>14</v>
      </c>
      <c r="I81" s="131">
        <v>429</v>
      </c>
      <c r="J81" s="574"/>
      <c r="K81" s="571"/>
      <c r="L81" s="570"/>
      <c r="M81" s="571"/>
      <c r="N81" s="570"/>
      <c r="O81" s="571"/>
      <c r="P81" s="169"/>
      <c r="Q81" s="169"/>
    </row>
    <row r="82" spans="1:17" ht="15.75">
      <c r="A82" s="591" t="s">
        <v>1233</v>
      </c>
      <c r="B82" s="110">
        <v>11</v>
      </c>
      <c r="C82" s="785">
        <v>471</v>
      </c>
      <c r="D82" s="114">
        <v>6</v>
      </c>
      <c r="E82" s="82">
        <v>322</v>
      </c>
      <c r="F82" s="110"/>
      <c r="G82" s="785"/>
      <c r="H82" s="592">
        <v>14</v>
      </c>
      <c r="I82" s="131">
        <v>514</v>
      </c>
      <c r="J82" s="574">
        <v>1</v>
      </c>
      <c r="K82" s="571">
        <v>60</v>
      </c>
      <c r="L82" s="570">
        <v>10</v>
      </c>
      <c r="M82" s="571">
        <v>407</v>
      </c>
      <c r="N82" s="570">
        <v>2</v>
      </c>
      <c r="O82" s="571">
        <v>137</v>
      </c>
      <c r="P82" s="169"/>
      <c r="Q82" s="169"/>
    </row>
    <row r="83" spans="1:17" ht="15.75">
      <c r="A83" s="593" t="s">
        <v>1227</v>
      </c>
      <c r="B83" s="110">
        <v>32</v>
      </c>
      <c r="C83" s="785">
        <v>2162</v>
      </c>
      <c r="D83" s="114">
        <v>21</v>
      </c>
      <c r="E83" s="82">
        <v>540</v>
      </c>
      <c r="F83" s="110">
        <v>5</v>
      </c>
      <c r="G83" s="785">
        <v>460</v>
      </c>
      <c r="H83" s="592">
        <v>23</v>
      </c>
      <c r="I83" s="131">
        <v>669</v>
      </c>
      <c r="J83" s="574"/>
      <c r="K83" s="571"/>
      <c r="L83" s="570">
        <v>6</v>
      </c>
      <c r="M83" s="571">
        <v>202</v>
      </c>
      <c r="N83" s="570">
        <v>1</v>
      </c>
      <c r="O83" s="571">
        <v>55</v>
      </c>
      <c r="P83" s="169"/>
      <c r="Q83" s="169"/>
    </row>
    <row r="84" spans="1:17" ht="15.75">
      <c r="A84" s="594" t="s">
        <v>1234</v>
      </c>
      <c r="B84" s="110">
        <v>4</v>
      </c>
      <c r="C84" s="785">
        <v>114</v>
      </c>
      <c r="D84" s="114">
        <v>6</v>
      </c>
      <c r="E84" s="82">
        <v>198</v>
      </c>
      <c r="F84" s="110"/>
      <c r="G84" s="785"/>
      <c r="H84" s="592">
        <v>9</v>
      </c>
      <c r="I84" s="131">
        <v>262</v>
      </c>
      <c r="J84" s="574"/>
      <c r="K84" s="571"/>
      <c r="L84" s="570">
        <v>2</v>
      </c>
      <c r="M84" s="571">
        <v>52</v>
      </c>
      <c r="N84" s="570"/>
      <c r="O84" s="571"/>
      <c r="P84" s="169"/>
      <c r="Q84" s="169"/>
    </row>
    <row r="85" spans="1:17" ht="15.75">
      <c r="A85" s="595" t="s">
        <v>1235</v>
      </c>
      <c r="B85" s="110"/>
      <c r="C85" s="785"/>
      <c r="D85" s="114"/>
      <c r="E85" s="82"/>
      <c r="F85" s="110"/>
      <c r="G85" s="785"/>
      <c r="H85" s="592">
        <v>2</v>
      </c>
      <c r="I85" s="131">
        <v>63</v>
      </c>
      <c r="J85" s="574"/>
      <c r="K85" s="571"/>
      <c r="L85" s="570"/>
      <c r="M85" s="571"/>
      <c r="N85" s="570"/>
      <c r="O85" s="571"/>
      <c r="P85" s="169"/>
      <c r="Q85" s="169"/>
    </row>
    <row r="86" spans="1:17" ht="15.75">
      <c r="A86" s="595" t="s">
        <v>1236</v>
      </c>
      <c r="B86" s="110"/>
      <c r="C86" s="785"/>
      <c r="D86" s="114"/>
      <c r="E86" s="82"/>
      <c r="F86" s="110"/>
      <c r="G86" s="785"/>
      <c r="H86" s="592"/>
      <c r="I86" s="131"/>
      <c r="J86" s="574"/>
      <c r="K86" s="571"/>
      <c r="L86" s="570"/>
      <c r="M86" s="571"/>
      <c r="N86" s="570"/>
      <c r="O86" s="571"/>
      <c r="P86" s="169"/>
      <c r="Q86" s="169"/>
    </row>
    <row r="87" spans="1:17" ht="15.75">
      <c r="A87" s="595" t="s">
        <v>1237</v>
      </c>
      <c r="B87" s="110"/>
      <c r="C87" s="785"/>
      <c r="D87" s="114"/>
      <c r="E87" s="82"/>
      <c r="F87" s="110"/>
      <c r="G87" s="785"/>
      <c r="H87" s="592"/>
      <c r="I87" s="131"/>
      <c r="J87" s="574"/>
      <c r="K87" s="571"/>
      <c r="L87" s="570"/>
      <c r="M87" s="571"/>
      <c r="N87" s="570"/>
      <c r="O87" s="571"/>
      <c r="P87" s="169"/>
      <c r="Q87" s="169"/>
    </row>
    <row r="88" spans="1:17" ht="15.75">
      <c r="A88" s="593" t="s">
        <v>1238</v>
      </c>
      <c r="B88" s="110">
        <v>7</v>
      </c>
      <c r="C88" s="785">
        <v>179</v>
      </c>
      <c r="D88" s="114">
        <v>6</v>
      </c>
      <c r="E88" s="82">
        <v>197</v>
      </c>
      <c r="F88" s="110"/>
      <c r="G88" s="785"/>
      <c r="H88" s="592">
        <v>3</v>
      </c>
      <c r="I88" s="131">
        <v>75</v>
      </c>
      <c r="J88" s="574"/>
      <c r="K88" s="571"/>
      <c r="L88" s="570"/>
      <c r="M88" s="571"/>
      <c r="N88" s="570"/>
      <c r="O88" s="571"/>
      <c r="P88" s="169"/>
      <c r="Q88" s="169"/>
    </row>
    <row r="89" spans="1:17" ht="15.75">
      <c r="A89" s="593" t="s">
        <v>1239</v>
      </c>
      <c r="B89" s="806"/>
      <c r="C89" s="764"/>
      <c r="D89" s="806">
        <v>4</v>
      </c>
      <c r="E89" s="764">
        <v>133</v>
      </c>
      <c r="F89" s="806">
        <v>3</v>
      </c>
      <c r="G89" s="764">
        <v>68</v>
      </c>
      <c r="H89" s="574">
        <v>8</v>
      </c>
      <c r="I89" s="582">
        <v>234</v>
      </c>
      <c r="J89" s="574"/>
      <c r="K89" s="571"/>
      <c r="L89" s="574">
        <v>2</v>
      </c>
      <c r="M89" s="582">
        <v>60</v>
      </c>
      <c r="N89" s="574">
        <v>1</v>
      </c>
      <c r="O89" s="582">
        <v>68</v>
      </c>
      <c r="P89" s="169"/>
      <c r="Q89" s="169"/>
    </row>
    <row r="90" spans="1:17" ht="16.5" thickBot="1">
      <c r="A90" s="596" t="s">
        <v>22</v>
      </c>
      <c r="B90" s="824">
        <f t="shared" ref="B90:O90" si="5">SUM(B80:B89)</f>
        <v>64</v>
      </c>
      <c r="C90" s="790">
        <f t="shared" si="5"/>
        <v>3636</v>
      </c>
      <c r="D90" s="824">
        <f t="shared" si="5"/>
        <v>47</v>
      </c>
      <c r="E90" s="824">
        <f t="shared" si="5"/>
        <v>1621</v>
      </c>
      <c r="F90" s="824">
        <f t="shared" si="5"/>
        <v>8</v>
      </c>
      <c r="G90" s="824">
        <f t="shared" si="5"/>
        <v>528</v>
      </c>
      <c r="H90" s="617">
        <f t="shared" si="5"/>
        <v>77</v>
      </c>
      <c r="I90" s="633">
        <f t="shared" si="5"/>
        <v>2357</v>
      </c>
      <c r="J90" s="603">
        <f t="shared" si="5"/>
        <v>1</v>
      </c>
      <c r="K90" s="121">
        <f t="shared" si="5"/>
        <v>60</v>
      </c>
      <c r="L90" s="118">
        <f t="shared" si="5"/>
        <v>21</v>
      </c>
      <c r="M90" s="121">
        <f t="shared" si="5"/>
        <v>816</v>
      </c>
      <c r="N90" s="118">
        <f t="shared" si="5"/>
        <v>4</v>
      </c>
      <c r="O90" s="121">
        <f t="shared" si="5"/>
        <v>260</v>
      </c>
      <c r="P90" s="169"/>
      <c r="Q90" s="169"/>
    </row>
    <row r="91" spans="1:17" ht="15.75">
      <c r="A91" s="577"/>
      <c r="B91" s="1652" t="s">
        <v>1755</v>
      </c>
      <c r="C91" s="1652"/>
      <c r="D91" s="1652" t="s">
        <v>1463</v>
      </c>
      <c r="E91" s="1652"/>
      <c r="F91" s="1457"/>
      <c r="G91" s="1457"/>
      <c r="H91" s="1652" t="s">
        <v>1465</v>
      </c>
      <c r="I91" s="1652"/>
      <c r="J91" s="122"/>
      <c r="K91" s="122"/>
      <c r="L91" s="122"/>
      <c r="M91" s="122"/>
      <c r="N91" s="122"/>
      <c r="O91" s="122"/>
      <c r="P91" s="169"/>
      <c r="Q91" s="169"/>
    </row>
    <row r="92" spans="1:17" ht="15.75">
      <c r="A92" s="577"/>
      <c r="B92" s="828"/>
      <c r="C92" s="828"/>
      <c r="D92" s="828"/>
      <c r="E92" s="828"/>
      <c r="F92" s="828"/>
      <c r="G92" s="828"/>
      <c r="H92" s="122"/>
      <c r="I92" s="122"/>
      <c r="J92" s="122"/>
      <c r="K92" s="122"/>
      <c r="L92" s="122"/>
      <c r="M92" s="122"/>
      <c r="N92" s="122"/>
      <c r="O92" s="122"/>
      <c r="P92" s="169"/>
      <c r="Q92" s="169"/>
    </row>
    <row r="93" spans="1:17" ht="15.75">
      <c r="A93" s="577"/>
      <c r="B93" s="828"/>
      <c r="C93" s="828"/>
      <c r="D93" s="828"/>
      <c r="E93" s="828"/>
      <c r="F93" s="828"/>
      <c r="G93" s="828"/>
      <c r="H93" s="122"/>
      <c r="I93" s="122"/>
      <c r="J93" s="122"/>
      <c r="K93" s="122"/>
      <c r="L93" s="122"/>
      <c r="M93" s="122"/>
      <c r="N93" s="122"/>
      <c r="O93" s="122"/>
      <c r="P93" s="169"/>
      <c r="Q93" s="169"/>
    </row>
    <row r="94" spans="1:17" ht="15.75">
      <c r="A94" s="577"/>
      <c r="B94" s="828"/>
      <c r="C94" s="828"/>
      <c r="D94" s="828"/>
      <c r="E94" s="828"/>
      <c r="F94" s="828"/>
      <c r="G94" s="828"/>
      <c r="H94" s="122"/>
      <c r="I94" s="122"/>
      <c r="J94" s="122"/>
      <c r="K94" s="122"/>
      <c r="L94" s="122"/>
      <c r="M94" s="122"/>
      <c r="N94" s="122"/>
      <c r="O94" s="122"/>
      <c r="P94" s="169"/>
      <c r="Q94" s="169"/>
    </row>
    <row r="95" spans="1:17" ht="15.75">
      <c r="A95" s="577"/>
      <c r="B95" s="828"/>
      <c r="C95" s="828"/>
      <c r="D95" s="828"/>
      <c r="E95" s="828"/>
      <c r="F95" s="828"/>
      <c r="G95" s="828"/>
      <c r="H95" s="122"/>
      <c r="I95" s="122"/>
      <c r="J95" s="122"/>
      <c r="K95" s="122"/>
      <c r="L95" s="122"/>
      <c r="M95" s="122"/>
      <c r="N95" s="122"/>
      <c r="O95" s="122"/>
      <c r="P95" s="169"/>
      <c r="Q95" s="169"/>
    </row>
    <row r="96" spans="1:17" ht="15.75">
      <c r="A96" s="577"/>
      <c r="B96" s="828"/>
      <c r="C96" s="828"/>
      <c r="D96" s="828"/>
      <c r="E96" s="828"/>
      <c r="F96" s="828"/>
      <c r="G96" s="828"/>
      <c r="H96" s="122"/>
      <c r="I96" s="122"/>
      <c r="J96" s="122"/>
      <c r="K96" s="122"/>
      <c r="L96" s="122"/>
      <c r="M96" s="122"/>
      <c r="N96" s="122"/>
      <c r="O96" s="122"/>
      <c r="P96" s="169"/>
      <c r="Q96" s="169"/>
    </row>
    <row r="97" spans="1:17" ht="15.75">
      <c r="A97" s="577"/>
      <c r="B97" s="828"/>
      <c r="C97" s="828"/>
      <c r="D97" s="828"/>
      <c r="E97" s="828"/>
      <c r="F97" s="828"/>
      <c r="G97" s="828"/>
      <c r="H97" s="122"/>
      <c r="I97" s="122"/>
      <c r="J97" s="122"/>
      <c r="K97" s="122"/>
      <c r="L97" s="122"/>
      <c r="M97" s="122"/>
      <c r="N97" s="122"/>
      <c r="O97" s="122"/>
      <c r="P97" s="169"/>
      <c r="Q97" s="169"/>
    </row>
    <row r="98" spans="1:17" ht="15.75">
      <c r="A98" s="577"/>
      <c r="B98" s="828"/>
      <c r="C98" s="828"/>
      <c r="D98" s="828"/>
      <c r="E98" s="828"/>
      <c r="F98" s="828"/>
      <c r="G98" s="828"/>
      <c r="H98" s="122"/>
      <c r="I98" s="122"/>
      <c r="J98" s="122"/>
      <c r="K98" s="122"/>
      <c r="L98" s="122"/>
      <c r="M98" s="122"/>
      <c r="N98" s="122"/>
      <c r="O98" s="122"/>
      <c r="P98" s="169"/>
      <c r="Q98" s="169"/>
    </row>
    <row r="99" spans="1:17" ht="15.75">
      <c r="A99" s="577"/>
      <c r="B99" s="828"/>
      <c r="C99" s="828"/>
      <c r="D99" s="828"/>
      <c r="E99" s="828"/>
      <c r="F99" s="828"/>
      <c r="G99" s="828"/>
      <c r="H99" s="122"/>
      <c r="I99" s="122"/>
      <c r="J99" s="122"/>
      <c r="K99" s="122"/>
      <c r="L99" s="122"/>
      <c r="M99" s="122"/>
      <c r="N99" s="122"/>
      <c r="O99" s="122"/>
      <c r="P99" s="169"/>
      <c r="Q99" s="169"/>
    </row>
    <row r="100" spans="1:17" ht="15.75">
      <c r="A100" s="577"/>
      <c r="B100" s="828"/>
      <c r="C100" s="828"/>
      <c r="D100" s="828"/>
      <c r="E100" s="828"/>
      <c r="F100" s="828"/>
      <c r="G100" s="828"/>
      <c r="H100" s="122"/>
      <c r="I100" s="122"/>
      <c r="J100" s="122"/>
      <c r="K100" s="122"/>
      <c r="L100" s="122"/>
      <c r="M100" s="122"/>
      <c r="N100" s="122"/>
      <c r="O100" s="122"/>
      <c r="P100" s="169"/>
      <c r="Q100" s="169"/>
    </row>
    <row r="101" spans="1:17" ht="15.75">
      <c r="A101" s="577"/>
      <c r="B101" s="828"/>
      <c r="C101" s="828"/>
      <c r="D101" s="828"/>
      <c r="E101" s="828"/>
      <c r="F101" s="828"/>
      <c r="G101" s="828"/>
      <c r="H101" s="122"/>
      <c r="I101" s="122"/>
      <c r="J101" s="122"/>
      <c r="K101" s="122"/>
      <c r="L101" s="122"/>
      <c r="M101" s="122"/>
      <c r="N101" s="122"/>
      <c r="O101" s="122"/>
      <c r="P101" s="169"/>
      <c r="Q101" s="169"/>
    </row>
    <row r="102" spans="1:17" ht="15.75">
      <c r="A102" s="577"/>
      <c r="B102" s="828"/>
      <c r="C102" s="828"/>
      <c r="D102" s="828"/>
      <c r="E102" s="828"/>
      <c r="F102" s="828"/>
      <c r="G102" s="828"/>
      <c r="H102" s="122"/>
      <c r="I102" s="122"/>
      <c r="J102" s="122"/>
      <c r="K102" s="122"/>
      <c r="L102" s="122"/>
      <c r="M102" s="122"/>
      <c r="N102" s="122"/>
      <c r="O102" s="122"/>
      <c r="P102" s="169"/>
      <c r="Q102" s="169"/>
    </row>
    <row r="103" spans="1:17" ht="15.75">
      <c r="A103" s="577"/>
      <c r="B103" s="828"/>
      <c r="C103" s="828"/>
      <c r="D103" s="828"/>
      <c r="E103" s="828"/>
      <c r="F103" s="828"/>
      <c r="G103" s="828"/>
      <c r="H103" s="122"/>
      <c r="I103" s="122"/>
      <c r="J103" s="122"/>
      <c r="K103" s="122"/>
      <c r="L103" s="122"/>
      <c r="M103" s="122"/>
      <c r="N103" s="122"/>
      <c r="O103" s="122"/>
      <c r="P103" s="169"/>
      <c r="Q103" s="169"/>
    </row>
    <row r="106" spans="1:17" ht="15.75">
      <c r="A106" s="1628" t="s">
        <v>1240</v>
      </c>
      <c r="B106" s="1628"/>
      <c r="C106" s="1628"/>
      <c r="D106" s="1628"/>
      <c r="E106" s="1628"/>
      <c r="F106" s="1628"/>
      <c r="G106" s="1628"/>
      <c r="H106" s="1628"/>
      <c r="I106" s="1628"/>
      <c r="J106" s="1628"/>
      <c r="K106" s="1628"/>
      <c r="L106" s="1628"/>
      <c r="M106" s="1628"/>
      <c r="N106" s="1628"/>
      <c r="O106" s="1628"/>
    </row>
    <row r="107" spans="1:17" ht="15.75">
      <c r="A107" s="1628" t="s">
        <v>1</v>
      </c>
      <c r="B107" s="1628"/>
      <c r="C107" s="1628"/>
      <c r="D107" s="1628"/>
      <c r="E107" s="1628"/>
      <c r="F107" s="1628"/>
      <c r="G107" s="1628"/>
      <c r="H107" s="1628"/>
      <c r="I107" s="1628"/>
      <c r="J107" s="1628"/>
      <c r="K107" s="1628"/>
      <c r="L107" s="1628"/>
      <c r="M107" s="1628"/>
      <c r="N107" s="1628"/>
      <c r="O107" s="1628"/>
    </row>
    <row r="108" spans="1:17" ht="15.75">
      <c r="A108" s="66"/>
      <c r="B108" s="759"/>
      <c r="C108" s="759"/>
      <c r="D108" s="759"/>
      <c r="E108" s="759"/>
      <c r="F108" s="759"/>
      <c r="G108" s="759"/>
      <c r="H108" s="67"/>
      <c r="I108" s="67"/>
      <c r="J108" s="64"/>
      <c r="K108" s="64"/>
      <c r="L108" s="64"/>
      <c r="M108" s="64"/>
      <c r="N108" s="64"/>
      <c r="O108" s="64"/>
    </row>
    <row r="109" spans="1:17" ht="15.75">
      <c r="A109" s="1645" t="s">
        <v>2</v>
      </c>
      <c r="B109" s="1643" t="s">
        <v>1185</v>
      </c>
      <c r="C109" s="1644"/>
      <c r="D109" s="1643" t="s">
        <v>1186</v>
      </c>
      <c r="E109" s="1644"/>
      <c r="F109" s="1643" t="s">
        <v>1187</v>
      </c>
      <c r="G109" s="1644"/>
      <c r="H109" s="1633" t="s">
        <v>1188</v>
      </c>
      <c r="I109" s="1634"/>
      <c r="J109" s="1633" t="s">
        <v>1189</v>
      </c>
      <c r="K109" s="1634"/>
      <c r="L109" s="1633" t="s">
        <v>1190</v>
      </c>
      <c r="M109" s="1634"/>
      <c r="N109" s="1633" t="s">
        <v>71</v>
      </c>
      <c r="O109" s="1634"/>
    </row>
    <row r="110" spans="1:17">
      <c r="A110" s="1646"/>
      <c r="B110" s="794" t="s">
        <v>59</v>
      </c>
      <c r="C110" s="795" t="s">
        <v>58</v>
      </c>
      <c r="D110" s="796" t="s">
        <v>59</v>
      </c>
      <c r="E110" s="797" t="s">
        <v>58</v>
      </c>
      <c r="F110" s="794" t="s">
        <v>59</v>
      </c>
      <c r="G110" s="795" t="s">
        <v>58</v>
      </c>
      <c r="H110" s="75" t="s">
        <v>59</v>
      </c>
      <c r="I110" s="73" t="s">
        <v>58</v>
      </c>
      <c r="J110" s="72" t="s">
        <v>59</v>
      </c>
      <c r="K110" s="112" t="s">
        <v>58</v>
      </c>
      <c r="L110" s="72" t="s">
        <v>59</v>
      </c>
      <c r="M110" s="112" t="s">
        <v>58</v>
      </c>
      <c r="N110" s="72" t="s">
        <v>59</v>
      </c>
      <c r="O110" s="112" t="s">
        <v>58</v>
      </c>
    </row>
    <row r="111" spans="1:17" ht="15.75">
      <c r="A111" s="101" t="s">
        <v>1241</v>
      </c>
      <c r="B111" s="77">
        <v>4</v>
      </c>
      <c r="C111" s="123">
        <v>114</v>
      </c>
      <c r="D111" s="113">
        <v>1</v>
      </c>
      <c r="E111" s="79">
        <v>558</v>
      </c>
      <c r="F111" s="77">
        <v>1</v>
      </c>
      <c r="G111" s="123">
        <v>20</v>
      </c>
      <c r="H111" s="128">
        <v>9</v>
      </c>
      <c r="I111" s="104">
        <v>272</v>
      </c>
      <c r="J111" s="68"/>
      <c r="K111" s="569"/>
      <c r="L111" s="68">
        <v>14</v>
      </c>
      <c r="M111" s="569">
        <v>374</v>
      </c>
      <c r="N111" s="102">
        <v>1</v>
      </c>
      <c r="O111" s="143">
        <v>4</v>
      </c>
    </row>
    <row r="112" spans="1:17" ht="15.75">
      <c r="A112" s="129" t="s">
        <v>1242</v>
      </c>
      <c r="B112" s="110">
        <v>11</v>
      </c>
      <c r="C112" s="785">
        <v>245</v>
      </c>
      <c r="D112" s="114"/>
      <c r="E112" s="82"/>
      <c r="F112" s="110">
        <v>2</v>
      </c>
      <c r="G112" s="785">
        <v>34</v>
      </c>
      <c r="H112" s="592">
        <v>21</v>
      </c>
      <c r="I112" s="131">
        <v>473</v>
      </c>
      <c r="J112" s="570"/>
      <c r="K112" s="571"/>
      <c r="L112" s="570">
        <v>20</v>
      </c>
      <c r="M112" s="571">
        <v>495</v>
      </c>
      <c r="N112" s="570">
        <v>1</v>
      </c>
      <c r="O112" s="571">
        <v>4</v>
      </c>
    </row>
    <row r="113" spans="1:19" ht="15.75">
      <c r="A113" s="95" t="s">
        <v>1243</v>
      </c>
      <c r="B113" s="110">
        <v>6</v>
      </c>
      <c r="C113" s="785">
        <v>457</v>
      </c>
      <c r="D113" s="114"/>
      <c r="E113" s="82"/>
      <c r="F113" s="110">
        <v>2</v>
      </c>
      <c r="G113" s="785">
        <v>16</v>
      </c>
      <c r="H113" s="592">
        <v>6</v>
      </c>
      <c r="I113" s="131">
        <v>117</v>
      </c>
      <c r="J113" s="570"/>
      <c r="K113" s="571"/>
      <c r="L113" s="570">
        <v>12</v>
      </c>
      <c r="M113" s="571">
        <v>288</v>
      </c>
      <c r="N113" s="570"/>
      <c r="O113" s="571"/>
    </row>
    <row r="114" spans="1:19" ht="15.75">
      <c r="A114" s="572" t="s">
        <v>1244</v>
      </c>
      <c r="B114" s="110">
        <v>5</v>
      </c>
      <c r="C114" s="785">
        <v>346</v>
      </c>
      <c r="D114" s="114"/>
      <c r="E114" s="82"/>
      <c r="F114" s="110"/>
      <c r="G114" s="785"/>
      <c r="H114" s="592">
        <v>16</v>
      </c>
      <c r="I114" s="131">
        <v>609</v>
      </c>
      <c r="J114" s="570"/>
      <c r="K114" s="571"/>
      <c r="L114" s="570"/>
      <c r="M114" s="571"/>
      <c r="N114" s="570"/>
      <c r="O114" s="571"/>
    </row>
    <row r="115" spans="1:19" ht="15.75">
      <c r="A115" s="573" t="s">
        <v>1245</v>
      </c>
      <c r="B115" s="110">
        <v>2</v>
      </c>
      <c r="C115" s="785">
        <v>84</v>
      </c>
      <c r="D115" s="114"/>
      <c r="E115" s="82"/>
      <c r="F115" s="110">
        <v>3</v>
      </c>
      <c r="G115" s="785">
        <v>50</v>
      </c>
      <c r="H115" s="592">
        <v>6</v>
      </c>
      <c r="I115" s="131">
        <v>106</v>
      </c>
      <c r="J115" s="570"/>
      <c r="K115" s="571"/>
      <c r="L115" s="570">
        <v>5</v>
      </c>
      <c r="M115" s="571">
        <v>202</v>
      </c>
      <c r="N115" s="570"/>
      <c r="O115" s="571"/>
    </row>
    <row r="116" spans="1:19" ht="15.75">
      <c r="A116" s="95" t="s">
        <v>1246</v>
      </c>
      <c r="B116" s="110">
        <v>1</v>
      </c>
      <c r="C116" s="785">
        <v>20</v>
      </c>
      <c r="D116" s="114"/>
      <c r="E116" s="82"/>
      <c r="F116" s="110">
        <v>1</v>
      </c>
      <c r="G116" s="785">
        <v>5</v>
      </c>
      <c r="H116" s="592">
        <v>12</v>
      </c>
      <c r="I116" s="131">
        <v>210</v>
      </c>
      <c r="J116" s="570"/>
      <c r="K116" s="571"/>
      <c r="L116" s="570">
        <v>16</v>
      </c>
      <c r="M116" s="571">
        <v>368</v>
      </c>
      <c r="N116" s="570"/>
      <c r="O116" s="571"/>
    </row>
    <row r="117" spans="1:19" ht="15.75">
      <c r="A117" s="95" t="s">
        <v>1247</v>
      </c>
      <c r="B117" s="806">
        <v>3</v>
      </c>
      <c r="C117" s="785">
        <v>38</v>
      </c>
      <c r="D117" s="806"/>
      <c r="E117" s="785"/>
      <c r="F117" s="806">
        <v>2</v>
      </c>
      <c r="G117" s="785">
        <v>37</v>
      </c>
      <c r="H117" s="574">
        <v>19</v>
      </c>
      <c r="I117" s="131">
        <v>417</v>
      </c>
      <c r="J117" s="570"/>
      <c r="K117" s="571"/>
      <c r="L117" s="574">
        <v>13</v>
      </c>
      <c r="M117" s="571">
        <v>309</v>
      </c>
      <c r="N117" s="574"/>
      <c r="O117" s="571"/>
    </row>
    <row r="118" spans="1:19" ht="15.75">
      <c r="A118" s="572" t="s">
        <v>1248</v>
      </c>
      <c r="B118" s="110">
        <v>3</v>
      </c>
      <c r="C118" s="785">
        <v>234</v>
      </c>
      <c r="D118" s="114"/>
      <c r="E118" s="82"/>
      <c r="F118" s="110"/>
      <c r="G118" s="785"/>
      <c r="H118" s="592">
        <v>12</v>
      </c>
      <c r="I118" s="131">
        <v>248</v>
      </c>
      <c r="J118" s="570"/>
      <c r="K118" s="571"/>
      <c r="L118" s="570">
        <v>11</v>
      </c>
      <c r="M118" s="571">
        <v>408</v>
      </c>
      <c r="N118" s="570"/>
      <c r="O118" s="571"/>
    </row>
    <row r="119" spans="1:19" ht="15.75">
      <c r="A119" s="572" t="s">
        <v>1249</v>
      </c>
      <c r="B119" s="110">
        <v>8</v>
      </c>
      <c r="C119" s="785">
        <v>180</v>
      </c>
      <c r="D119" s="114"/>
      <c r="E119" s="82"/>
      <c r="F119" s="110">
        <v>1</v>
      </c>
      <c r="G119" s="785">
        <v>15</v>
      </c>
      <c r="H119" s="592">
        <v>12</v>
      </c>
      <c r="I119" s="131">
        <v>286</v>
      </c>
      <c r="J119" s="634"/>
      <c r="K119" s="602"/>
      <c r="L119" s="570">
        <v>8</v>
      </c>
      <c r="M119" s="571">
        <v>118</v>
      </c>
      <c r="N119" s="570"/>
      <c r="O119" s="571"/>
    </row>
    <row r="120" spans="1:19" ht="15.75">
      <c r="A120" s="575" t="s">
        <v>1250</v>
      </c>
      <c r="B120" s="84"/>
      <c r="C120" s="829"/>
      <c r="D120" s="136"/>
      <c r="E120" s="828"/>
      <c r="F120" s="84"/>
      <c r="G120" s="829"/>
      <c r="H120" s="830"/>
      <c r="I120" s="122"/>
      <c r="J120" s="834"/>
      <c r="K120" s="835"/>
      <c r="L120" s="836"/>
      <c r="M120" s="837"/>
      <c r="N120" s="836"/>
      <c r="O120" s="837"/>
    </row>
    <row r="121" spans="1:19" ht="15.75">
      <c r="A121" s="576" t="s">
        <v>22</v>
      </c>
      <c r="B121" s="138">
        <f t="shared" ref="B121:I121" si="6">SUM(B111:B119)</f>
        <v>43</v>
      </c>
      <c r="C121" s="790">
        <f t="shared" si="6"/>
        <v>1718</v>
      </c>
      <c r="D121" s="791">
        <f t="shared" si="6"/>
        <v>1</v>
      </c>
      <c r="E121" s="791">
        <f t="shared" si="6"/>
        <v>558</v>
      </c>
      <c r="F121" s="138">
        <f t="shared" si="6"/>
        <v>12</v>
      </c>
      <c r="G121" s="790">
        <f t="shared" si="6"/>
        <v>177</v>
      </c>
      <c r="H121" s="597">
        <f t="shared" si="6"/>
        <v>113</v>
      </c>
      <c r="I121" s="633">
        <f t="shared" si="6"/>
        <v>2738</v>
      </c>
      <c r="J121" s="635">
        <v>0</v>
      </c>
      <c r="K121" s="605">
        <v>0</v>
      </c>
      <c r="L121" s="118">
        <f>SUM(L111:L119)</f>
        <v>99</v>
      </c>
      <c r="M121" s="121">
        <f>SUM(M111:M119)</f>
        <v>2562</v>
      </c>
      <c r="N121" s="118">
        <f>SUM(N111:N120)</f>
        <v>2</v>
      </c>
      <c r="O121" s="121">
        <f>SUM(O111:O120)</f>
        <v>8</v>
      </c>
    </row>
    <row r="126" spans="1:19" ht="15.75">
      <c r="A126" s="1628" t="s">
        <v>1251</v>
      </c>
      <c r="B126" s="1628"/>
      <c r="C126" s="1628"/>
      <c r="D126" s="1628"/>
      <c r="E126" s="1628"/>
      <c r="F126" s="1628"/>
      <c r="G126" s="1628"/>
      <c r="H126" s="1628"/>
      <c r="I126" s="1628"/>
      <c r="J126" s="1628"/>
      <c r="K126" s="1628"/>
      <c r="L126" s="1628"/>
      <c r="M126" s="1628"/>
      <c r="N126" s="1628"/>
      <c r="O126" s="1628"/>
      <c r="P126" s="1628"/>
      <c r="Q126" s="1628"/>
      <c r="R126" s="1628"/>
      <c r="S126" s="1628"/>
    </row>
    <row r="127" spans="1:19" ht="15.75">
      <c r="A127" s="1628" t="s">
        <v>1</v>
      </c>
      <c r="B127" s="1628"/>
      <c r="C127" s="1628"/>
      <c r="D127" s="1628"/>
      <c r="E127" s="1628"/>
      <c r="F127" s="1628"/>
      <c r="G127" s="1628"/>
      <c r="H127" s="1628"/>
      <c r="I127" s="1628"/>
      <c r="J127" s="1628"/>
      <c r="K127" s="1628"/>
      <c r="L127" s="1628"/>
      <c r="M127" s="1628"/>
      <c r="N127" s="1628"/>
      <c r="O127" s="1628"/>
      <c r="P127" s="1628"/>
      <c r="Q127" s="1628"/>
      <c r="R127" s="1628"/>
      <c r="S127" s="1628"/>
    </row>
    <row r="128" spans="1:19" ht="15.75">
      <c r="A128" s="66"/>
      <c r="B128" s="759"/>
      <c r="C128" s="759"/>
      <c r="D128" s="759"/>
      <c r="E128" s="759"/>
      <c r="F128" s="759"/>
      <c r="G128" s="759"/>
      <c r="H128" s="67"/>
      <c r="I128" s="67"/>
      <c r="J128" s="67"/>
      <c r="K128" s="67"/>
      <c r="L128" s="64"/>
      <c r="M128" s="64"/>
      <c r="N128" s="64"/>
      <c r="O128" s="64"/>
      <c r="P128" s="169"/>
      <c r="Q128" s="169"/>
      <c r="R128" s="169"/>
      <c r="S128" s="169"/>
    </row>
    <row r="129" spans="1:19" ht="15.75">
      <c r="A129" s="1653" t="s">
        <v>2</v>
      </c>
      <c r="B129" s="1629" t="s">
        <v>1185</v>
      </c>
      <c r="C129" s="1630"/>
      <c r="D129" s="1629" t="s">
        <v>1186</v>
      </c>
      <c r="E129" s="1630"/>
      <c r="F129" s="1629" t="s">
        <v>1187</v>
      </c>
      <c r="G129" s="1630"/>
      <c r="H129" s="1631" t="s">
        <v>1188</v>
      </c>
      <c r="I129" s="1635"/>
      <c r="J129" s="1633" t="s">
        <v>1230</v>
      </c>
      <c r="K129" s="1634"/>
      <c r="L129" s="1631" t="s">
        <v>1190</v>
      </c>
      <c r="M129" s="1635"/>
      <c r="N129" s="1631" t="s">
        <v>71</v>
      </c>
      <c r="O129" s="1635"/>
      <c r="P129" s="1651"/>
      <c r="Q129" s="1651"/>
      <c r="R129" s="1651"/>
      <c r="S129" s="1651"/>
    </row>
    <row r="130" spans="1:19">
      <c r="A130" s="1654"/>
      <c r="B130" s="794" t="s">
        <v>59</v>
      </c>
      <c r="C130" s="795" t="s">
        <v>58</v>
      </c>
      <c r="D130" s="794" t="s">
        <v>59</v>
      </c>
      <c r="E130" s="795" t="s">
        <v>58</v>
      </c>
      <c r="F130" s="794" t="s">
        <v>59</v>
      </c>
      <c r="G130" s="795" t="s">
        <v>58</v>
      </c>
      <c r="H130" s="72" t="s">
        <v>59</v>
      </c>
      <c r="I130" s="112" t="s">
        <v>58</v>
      </c>
      <c r="J130" s="630" t="s">
        <v>59</v>
      </c>
      <c r="K130" s="112" t="s">
        <v>58</v>
      </c>
      <c r="L130" s="72" t="s">
        <v>59</v>
      </c>
      <c r="M130" s="112" t="s">
        <v>58</v>
      </c>
      <c r="N130" s="72" t="s">
        <v>59</v>
      </c>
      <c r="O130" s="112" t="s">
        <v>58</v>
      </c>
      <c r="P130" s="142"/>
      <c r="Q130" s="142"/>
      <c r="R130" s="142"/>
      <c r="S130" s="142"/>
    </row>
    <row r="131" spans="1:19" ht="15.75">
      <c r="A131" s="101" t="s">
        <v>1252</v>
      </c>
      <c r="B131" s="761">
        <v>7</v>
      </c>
      <c r="C131" s="762">
        <v>194</v>
      </c>
      <c r="D131" s="77"/>
      <c r="E131" s="123"/>
      <c r="F131" s="831">
        <v>4</v>
      </c>
      <c r="G131" s="793">
        <v>53</v>
      </c>
      <c r="H131" s="102">
        <v>2</v>
      </c>
      <c r="I131" s="143">
        <v>49</v>
      </c>
      <c r="J131" s="127"/>
      <c r="K131" s="143"/>
      <c r="L131" s="68">
        <v>2</v>
      </c>
      <c r="M131" s="569">
        <v>229</v>
      </c>
      <c r="N131" s="102"/>
      <c r="O131" s="143"/>
      <c r="P131" s="182"/>
      <c r="Q131" s="182"/>
      <c r="R131" s="182"/>
      <c r="S131" s="182"/>
    </row>
    <row r="132" spans="1:19" ht="15.75">
      <c r="A132" s="101" t="s">
        <v>1253</v>
      </c>
      <c r="B132" s="77">
        <v>1</v>
      </c>
      <c r="C132" s="123">
        <v>38</v>
      </c>
      <c r="D132" s="77"/>
      <c r="E132" s="123"/>
      <c r="F132" s="838"/>
      <c r="G132" s="839"/>
      <c r="H132" s="102"/>
      <c r="I132" s="143"/>
      <c r="J132" s="127"/>
      <c r="K132" s="143"/>
      <c r="L132" s="102"/>
      <c r="M132" s="143"/>
      <c r="N132" s="102"/>
      <c r="O132" s="143"/>
      <c r="P132" s="182"/>
      <c r="Q132" s="182"/>
      <c r="R132" s="182"/>
      <c r="S132" s="182"/>
    </row>
    <row r="133" spans="1:19" ht="15.75">
      <c r="A133" s="129" t="s">
        <v>1254</v>
      </c>
      <c r="B133" s="110">
        <v>8</v>
      </c>
      <c r="C133" s="785">
        <v>358</v>
      </c>
      <c r="D133" s="110"/>
      <c r="E133" s="785"/>
      <c r="F133" s="840">
        <v>1</v>
      </c>
      <c r="G133" s="841">
        <v>55</v>
      </c>
      <c r="H133" s="570">
        <v>1</v>
      </c>
      <c r="I133" s="571">
        <v>49</v>
      </c>
      <c r="J133" s="574"/>
      <c r="K133" s="571"/>
      <c r="L133" s="570"/>
      <c r="M133" s="571"/>
      <c r="N133" s="570"/>
      <c r="O133" s="571"/>
      <c r="P133" s="182"/>
      <c r="Q133" s="182"/>
      <c r="R133" s="182"/>
      <c r="S133" s="182"/>
    </row>
    <row r="134" spans="1:19" ht="15.75">
      <c r="A134" s="95" t="s">
        <v>1255</v>
      </c>
      <c r="B134" s="110">
        <v>8</v>
      </c>
      <c r="C134" s="785">
        <v>280</v>
      </c>
      <c r="D134" s="110"/>
      <c r="E134" s="785"/>
      <c r="F134" s="840">
        <v>2</v>
      </c>
      <c r="G134" s="841">
        <v>23</v>
      </c>
      <c r="H134" s="570">
        <v>8</v>
      </c>
      <c r="I134" s="571">
        <v>270</v>
      </c>
      <c r="J134" s="574"/>
      <c r="K134" s="571"/>
      <c r="L134" s="570">
        <v>4</v>
      </c>
      <c r="M134" s="571">
        <v>104</v>
      </c>
      <c r="N134" s="570">
        <v>1</v>
      </c>
      <c r="O134" s="571">
        <v>11</v>
      </c>
      <c r="P134" s="182"/>
      <c r="Q134" s="182"/>
      <c r="R134" s="182"/>
      <c r="S134" s="182"/>
    </row>
    <row r="135" spans="1:19" ht="15.75">
      <c r="A135" s="572" t="s">
        <v>1256</v>
      </c>
      <c r="B135" s="110">
        <v>13</v>
      </c>
      <c r="C135" s="785">
        <v>577</v>
      </c>
      <c r="D135" s="110"/>
      <c r="E135" s="785"/>
      <c r="F135" s="840">
        <v>3</v>
      </c>
      <c r="G135" s="841">
        <v>148</v>
      </c>
      <c r="H135" s="570">
        <v>14</v>
      </c>
      <c r="I135" s="571">
        <v>531</v>
      </c>
      <c r="J135" s="574"/>
      <c r="K135" s="571"/>
      <c r="L135" s="570">
        <v>4</v>
      </c>
      <c r="M135" s="571">
        <v>289</v>
      </c>
      <c r="N135" s="570"/>
      <c r="O135" s="571"/>
      <c r="P135" s="182"/>
      <c r="Q135" s="182"/>
      <c r="R135" s="182"/>
      <c r="S135" s="182"/>
    </row>
    <row r="136" spans="1:19" ht="15.75">
      <c r="A136" s="573" t="s">
        <v>1257</v>
      </c>
      <c r="B136" s="110">
        <v>7</v>
      </c>
      <c r="C136" s="785">
        <v>377</v>
      </c>
      <c r="D136" s="110"/>
      <c r="E136" s="785"/>
      <c r="F136" s="840">
        <v>1</v>
      </c>
      <c r="G136" s="841">
        <v>14</v>
      </c>
      <c r="H136" s="570">
        <v>3</v>
      </c>
      <c r="I136" s="571">
        <v>72</v>
      </c>
      <c r="J136" s="574"/>
      <c r="K136" s="571"/>
      <c r="L136" s="570">
        <v>2</v>
      </c>
      <c r="M136" s="571">
        <v>48</v>
      </c>
      <c r="N136" s="570"/>
      <c r="O136" s="571"/>
      <c r="P136" s="182"/>
      <c r="Q136" s="182"/>
      <c r="R136" s="182"/>
      <c r="S136" s="182"/>
    </row>
    <row r="137" spans="1:19" ht="15.75">
      <c r="A137" s="95" t="s">
        <v>1258</v>
      </c>
      <c r="B137" s="110">
        <v>5</v>
      </c>
      <c r="C137" s="785">
        <v>65</v>
      </c>
      <c r="D137" s="110"/>
      <c r="E137" s="785"/>
      <c r="F137" s="840"/>
      <c r="G137" s="841"/>
      <c r="H137" s="570">
        <v>5</v>
      </c>
      <c r="I137" s="571">
        <v>123</v>
      </c>
      <c r="J137" s="574"/>
      <c r="K137" s="571"/>
      <c r="L137" s="570">
        <v>8</v>
      </c>
      <c r="M137" s="571">
        <v>281</v>
      </c>
      <c r="N137" s="570"/>
      <c r="O137" s="571"/>
      <c r="P137" s="182"/>
      <c r="Q137" s="182"/>
      <c r="R137" s="182"/>
      <c r="S137" s="182"/>
    </row>
    <row r="138" spans="1:19" ht="15.75">
      <c r="A138" s="95" t="s">
        <v>1259</v>
      </c>
      <c r="B138" s="110">
        <v>1</v>
      </c>
      <c r="C138" s="841">
        <v>35</v>
      </c>
      <c r="D138" s="110"/>
      <c r="E138" s="841"/>
      <c r="F138" s="840"/>
      <c r="G138" s="841"/>
      <c r="H138" s="570">
        <v>1</v>
      </c>
      <c r="I138" s="622">
        <v>20</v>
      </c>
      <c r="J138" s="574"/>
      <c r="K138" s="571"/>
      <c r="L138" s="570">
        <v>1</v>
      </c>
      <c r="M138" s="622">
        <v>80</v>
      </c>
      <c r="N138" s="570"/>
      <c r="O138" s="622"/>
      <c r="P138" s="182"/>
      <c r="Q138" s="182"/>
      <c r="R138" s="182"/>
      <c r="S138" s="182"/>
    </row>
    <row r="139" spans="1:19" ht="15.75">
      <c r="A139" s="95" t="s">
        <v>1260</v>
      </c>
      <c r="B139" s="110"/>
      <c r="C139" s="841"/>
      <c r="D139" s="110"/>
      <c r="E139" s="842"/>
      <c r="F139" s="840"/>
      <c r="G139" s="841"/>
      <c r="H139" s="570"/>
      <c r="I139" s="622"/>
      <c r="J139" s="574"/>
      <c r="K139" s="571"/>
      <c r="L139" s="570"/>
      <c r="M139" s="622"/>
      <c r="N139" s="570"/>
      <c r="O139" s="622"/>
      <c r="P139" s="182"/>
      <c r="Q139" s="182"/>
      <c r="R139" s="182"/>
      <c r="S139" s="182"/>
    </row>
    <row r="140" spans="1:19" ht="15.75">
      <c r="A140" s="95" t="s">
        <v>1261</v>
      </c>
      <c r="B140" s="110"/>
      <c r="C140" s="841"/>
      <c r="D140" s="110"/>
      <c r="E140" s="842"/>
      <c r="F140" s="840"/>
      <c r="G140" s="841"/>
      <c r="H140" s="570">
        <v>1</v>
      </c>
      <c r="I140" s="622">
        <v>19</v>
      </c>
      <c r="J140" s="574"/>
      <c r="K140" s="571"/>
      <c r="L140" s="570"/>
      <c r="M140" s="622"/>
      <c r="N140" s="570"/>
      <c r="O140" s="622"/>
      <c r="P140" s="182"/>
      <c r="Q140" s="182"/>
      <c r="R140" s="182"/>
      <c r="S140" s="182"/>
    </row>
    <row r="141" spans="1:19" ht="15.75">
      <c r="A141" s="95" t="s">
        <v>1262</v>
      </c>
      <c r="B141" s="806">
        <v>3</v>
      </c>
      <c r="C141" s="785">
        <v>77</v>
      </c>
      <c r="D141" s="806"/>
      <c r="E141" s="785"/>
      <c r="F141" s="840"/>
      <c r="G141" s="841"/>
      <c r="H141" s="574">
        <v>1</v>
      </c>
      <c r="I141" s="571">
        <v>32</v>
      </c>
      <c r="J141" s="574"/>
      <c r="K141" s="571"/>
      <c r="L141" s="574"/>
      <c r="M141" s="571"/>
      <c r="N141" s="574"/>
      <c r="O141" s="571"/>
      <c r="P141" s="182"/>
      <c r="Q141" s="182"/>
      <c r="R141" s="182"/>
      <c r="S141" s="182"/>
    </row>
    <row r="142" spans="1:19" ht="15.75">
      <c r="A142" s="575" t="s">
        <v>1263</v>
      </c>
      <c r="B142" s="110">
        <v>18</v>
      </c>
      <c r="C142" s="785">
        <v>485</v>
      </c>
      <c r="D142" s="110">
        <v>2</v>
      </c>
      <c r="E142" s="123">
        <v>33</v>
      </c>
      <c r="F142" s="840">
        <v>4</v>
      </c>
      <c r="G142" s="841">
        <v>254</v>
      </c>
      <c r="H142" s="570">
        <v>7</v>
      </c>
      <c r="I142" s="571">
        <v>182</v>
      </c>
      <c r="J142" s="574">
        <v>1</v>
      </c>
      <c r="K142" s="571">
        <v>120</v>
      </c>
      <c r="L142" s="570">
        <v>1</v>
      </c>
      <c r="M142" s="571">
        <v>20</v>
      </c>
      <c r="N142" s="570">
        <v>1</v>
      </c>
      <c r="O142" s="571">
        <v>11</v>
      </c>
      <c r="P142" s="182"/>
      <c r="Q142" s="182"/>
      <c r="R142" s="182"/>
      <c r="S142" s="182"/>
    </row>
    <row r="143" spans="1:19" ht="15.75">
      <c r="A143" s="572" t="s">
        <v>1264</v>
      </c>
      <c r="B143" s="110">
        <v>2</v>
      </c>
      <c r="C143" s="785">
        <v>265</v>
      </c>
      <c r="D143" s="110"/>
      <c r="E143" s="785"/>
      <c r="F143" s="840"/>
      <c r="G143" s="841"/>
      <c r="H143" s="570">
        <v>2</v>
      </c>
      <c r="I143" s="571">
        <v>73</v>
      </c>
      <c r="J143" s="574"/>
      <c r="K143" s="571"/>
      <c r="L143" s="570">
        <v>2</v>
      </c>
      <c r="M143" s="571">
        <v>119</v>
      </c>
      <c r="N143" s="570"/>
      <c r="O143" s="571"/>
      <c r="P143" s="182"/>
      <c r="Q143" s="182"/>
      <c r="R143" s="182"/>
      <c r="S143" s="182"/>
    </row>
    <row r="144" spans="1:19" ht="15.75">
      <c r="A144" s="624" t="s">
        <v>1265</v>
      </c>
      <c r="B144" s="124">
        <v>7</v>
      </c>
      <c r="C144" s="787">
        <v>211</v>
      </c>
      <c r="D144" s="124"/>
      <c r="E144" s="787"/>
      <c r="F144" s="843"/>
      <c r="G144" s="842"/>
      <c r="H144" s="586">
        <v>2</v>
      </c>
      <c r="I144" s="587">
        <v>42</v>
      </c>
      <c r="J144" s="636"/>
      <c r="K144" s="587"/>
      <c r="L144" s="586">
        <v>1</v>
      </c>
      <c r="M144" s="587">
        <v>60</v>
      </c>
      <c r="N144" s="586"/>
      <c r="O144" s="587"/>
      <c r="P144" s="182"/>
      <c r="Q144" s="182"/>
      <c r="R144" s="182"/>
      <c r="S144" s="182"/>
    </row>
    <row r="145" spans="1:19" ht="15.75">
      <c r="A145" s="624" t="s">
        <v>1266</v>
      </c>
      <c r="B145" s="124">
        <v>2</v>
      </c>
      <c r="C145" s="787">
        <v>145</v>
      </c>
      <c r="D145" s="124">
        <v>1</v>
      </c>
      <c r="E145" s="787">
        <v>40</v>
      </c>
      <c r="F145" s="843"/>
      <c r="G145" s="842"/>
      <c r="H145" s="586"/>
      <c r="I145" s="587"/>
      <c r="J145" s="636"/>
      <c r="K145" s="587"/>
      <c r="L145" s="586"/>
      <c r="M145" s="587"/>
      <c r="N145" s="586"/>
      <c r="O145" s="587"/>
      <c r="P145" s="182"/>
      <c r="Q145" s="182"/>
      <c r="R145" s="182"/>
      <c r="S145" s="182"/>
    </row>
    <row r="146" spans="1:19" ht="15.75">
      <c r="A146" s="624" t="s">
        <v>1267</v>
      </c>
      <c r="B146" s="124">
        <v>6</v>
      </c>
      <c r="C146" s="787">
        <v>292</v>
      </c>
      <c r="D146" s="124"/>
      <c r="E146" s="787"/>
      <c r="F146" s="843">
        <v>1</v>
      </c>
      <c r="G146" s="842">
        <v>6</v>
      </c>
      <c r="H146" s="586">
        <v>4</v>
      </c>
      <c r="I146" s="587">
        <v>102</v>
      </c>
      <c r="J146" s="636"/>
      <c r="K146" s="587"/>
      <c r="L146" s="586">
        <v>6</v>
      </c>
      <c r="M146" s="587">
        <v>254</v>
      </c>
      <c r="N146" s="586"/>
      <c r="O146" s="587"/>
      <c r="P146" s="182"/>
      <c r="Q146" s="182"/>
      <c r="R146" s="182"/>
      <c r="S146" s="182"/>
    </row>
    <row r="147" spans="1:19" ht="15.75">
      <c r="A147" s="624" t="s">
        <v>1268</v>
      </c>
      <c r="B147" s="124">
        <v>6</v>
      </c>
      <c r="C147" s="787">
        <v>139</v>
      </c>
      <c r="D147" s="124"/>
      <c r="E147" s="787"/>
      <c r="F147" s="843">
        <v>3</v>
      </c>
      <c r="G147" s="842">
        <v>27</v>
      </c>
      <c r="H147" s="586">
        <v>4</v>
      </c>
      <c r="I147" s="587">
        <v>137</v>
      </c>
      <c r="J147" s="636"/>
      <c r="K147" s="587"/>
      <c r="L147" s="586">
        <v>1</v>
      </c>
      <c r="M147" s="587">
        <v>22</v>
      </c>
      <c r="N147" s="586"/>
      <c r="O147" s="587"/>
      <c r="P147" s="182"/>
      <c r="Q147" s="182"/>
      <c r="R147" s="182"/>
      <c r="S147" s="182"/>
    </row>
    <row r="148" spans="1:19" ht="15.75">
      <c r="A148" s="624" t="s">
        <v>1269</v>
      </c>
      <c r="B148" s="124">
        <v>29</v>
      </c>
      <c r="C148" s="787">
        <v>882</v>
      </c>
      <c r="D148" s="124">
        <v>1</v>
      </c>
      <c r="E148" s="787">
        <v>186</v>
      </c>
      <c r="F148" s="843">
        <v>5</v>
      </c>
      <c r="G148" s="842">
        <v>91</v>
      </c>
      <c r="H148" s="586">
        <v>13</v>
      </c>
      <c r="I148" s="587">
        <v>382</v>
      </c>
      <c r="J148" s="636"/>
      <c r="K148" s="587"/>
      <c r="L148" s="586">
        <v>8</v>
      </c>
      <c r="M148" s="587">
        <v>283</v>
      </c>
      <c r="N148" s="586"/>
      <c r="O148" s="587"/>
      <c r="P148" s="182"/>
      <c r="Q148" s="182"/>
      <c r="R148" s="182"/>
      <c r="S148" s="182"/>
    </row>
    <row r="149" spans="1:19" ht="15.75">
      <c r="A149" s="97" t="s">
        <v>22</v>
      </c>
      <c r="B149" s="638">
        <f t="shared" ref="B149:O149" si="7">SUM(B131:B148)</f>
        <v>123</v>
      </c>
      <c r="C149" s="637">
        <f t="shared" si="7"/>
        <v>4420</v>
      </c>
      <c r="D149" s="629">
        <f t="shared" si="7"/>
        <v>4</v>
      </c>
      <c r="E149" s="637">
        <f t="shared" si="7"/>
        <v>259</v>
      </c>
      <c r="F149" s="629">
        <f t="shared" si="7"/>
        <v>24</v>
      </c>
      <c r="G149" s="637">
        <f t="shared" si="7"/>
        <v>671</v>
      </c>
      <c r="H149" s="629">
        <f t="shared" si="7"/>
        <v>68</v>
      </c>
      <c r="I149" s="637">
        <f t="shared" si="7"/>
        <v>2083</v>
      </c>
      <c r="J149" s="638">
        <f t="shared" si="7"/>
        <v>1</v>
      </c>
      <c r="K149" s="637">
        <f t="shared" si="7"/>
        <v>120</v>
      </c>
      <c r="L149" s="626">
        <f t="shared" si="7"/>
        <v>40</v>
      </c>
      <c r="M149" s="627">
        <f t="shared" si="7"/>
        <v>1789</v>
      </c>
      <c r="N149" s="626">
        <f t="shared" si="7"/>
        <v>2</v>
      </c>
      <c r="O149" s="639">
        <f t="shared" si="7"/>
        <v>22</v>
      </c>
      <c r="P149" s="182"/>
      <c r="Q149" s="182"/>
      <c r="R149" s="182"/>
      <c r="S149" s="182"/>
    </row>
    <row r="158" spans="1:19" ht="15.75">
      <c r="A158" s="844"/>
      <c r="B158" s="845"/>
      <c r="C158" s="845"/>
      <c r="D158" s="845"/>
      <c r="E158" s="845"/>
      <c r="F158" s="845"/>
      <c r="G158" s="845"/>
      <c r="H158" s="846"/>
      <c r="I158" s="846"/>
      <c r="J158" s="846"/>
      <c r="K158" s="846"/>
      <c r="L158" s="846"/>
      <c r="M158" s="846"/>
      <c r="N158" s="846"/>
      <c r="O158" s="846"/>
      <c r="P158" s="844"/>
      <c r="Q158" s="844"/>
    </row>
    <row r="159" spans="1:19" ht="18">
      <c r="A159" s="1655" t="s">
        <v>1270</v>
      </c>
      <c r="B159" s="1655"/>
      <c r="C159" s="1655"/>
      <c r="D159" s="1655"/>
      <c r="E159" s="1655"/>
      <c r="F159" s="1655"/>
      <c r="G159" s="1655"/>
      <c r="H159" s="1655"/>
      <c r="I159" s="1655"/>
      <c r="J159" s="1655"/>
      <c r="K159" s="1655"/>
      <c r="L159" s="1655"/>
      <c r="M159" s="1655"/>
      <c r="N159" s="1655"/>
      <c r="O159" s="1655"/>
      <c r="P159" s="562"/>
      <c r="Q159" s="562"/>
    </row>
    <row r="160" spans="1:19" ht="18">
      <c r="A160" s="1655" t="s">
        <v>1271</v>
      </c>
      <c r="B160" s="1655"/>
      <c r="C160" s="1655"/>
      <c r="D160" s="1655"/>
      <c r="E160" s="1655"/>
      <c r="F160" s="1655"/>
      <c r="G160" s="1655"/>
      <c r="H160" s="1655"/>
      <c r="I160" s="1655"/>
      <c r="J160" s="1655"/>
      <c r="K160" s="1655"/>
      <c r="L160" s="1655"/>
      <c r="M160" s="1655"/>
      <c r="N160" s="1655"/>
      <c r="O160" s="1655"/>
      <c r="P160" s="562"/>
      <c r="Q160" s="562"/>
    </row>
    <row r="161" spans="1:17" ht="18">
      <c r="A161" s="1655" t="s">
        <v>1478</v>
      </c>
      <c r="B161" s="1655"/>
      <c r="C161" s="1655"/>
      <c r="D161" s="1655"/>
      <c r="E161" s="1655"/>
      <c r="F161" s="1655"/>
      <c r="G161" s="1655"/>
      <c r="H161" s="1655"/>
      <c r="I161" s="1655"/>
      <c r="J161" s="1655"/>
      <c r="K161" s="1655"/>
      <c r="L161" s="1655"/>
      <c r="M161" s="1655"/>
      <c r="N161" s="1655"/>
      <c r="O161" s="1655"/>
      <c r="P161" s="562"/>
      <c r="Q161" s="562"/>
    </row>
    <row r="162" spans="1:17" ht="19.5" thickBot="1">
      <c r="A162" s="847"/>
      <c r="B162" s="848"/>
      <c r="C162" s="848"/>
      <c r="D162" s="848"/>
      <c r="E162" s="848"/>
      <c r="F162" s="848"/>
      <c r="G162" s="848"/>
      <c r="H162" s="849"/>
      <c r="I162" s="849"/>
      <c r="J162" s="849"/>
      <c r="K162" s="849"/>
      <c r="L162" s="851"/>
      <c r="M162" s="851"/>
      <c r="N162" s="851"/>
      <c r="O162" s="851"/>
      <c r="P162" s="852"/>
      <c r="Q162" s="852"/>
    </row>
    <row r="163" spans="1:17" ht="15.75">
      <c r="A163" s="1546" t="s">
        <v>1272</v>
      </c>
      <c r="B163" s="1629" t="s">
        <v>1185</v>
      </c>
      <c r="C163" s="1630"/>
      <c r="D163" s="1639" t="s">
        <v>1186</v>
      </c>
      <c r="E163" s="1640"/>
      <c r="F163" s="1629" t="s">
        <v>1187</v>
      </c>
      <c r="G163" s="1630"/>
      <c r="H163" s="1648" t="s">
        <v>1188</v>
      </c>
      <c r="I163" s="1632"/>
      <c r="J163" s="1633" t="s">
        <v>1230</v>
      </c>
      <c r="K163" s="1634"/>
      <c r="L163" s="1631" t="s">
        <v>1190</v>
      </c>
      <c r="M163" s="1632"/>
      <c r="N163" s="1633" t="s">
        <v>71</v>
      </c>
      <c r="O163" s="1634"/>
      <c r="P163" s="1633" t="s">
        <v>1210</v>
      </c>
      <c r="Q163" s="1634"/>
    </row>
    <row r="164" spans="1:17" ht="16.5" thickBot="1">
      <c r="A164" s="1656"/>
      <c r="B164" s="763" t="s">
        <v>59</v>
      </c>
      <c r="C164" s="764" t="s">
        <v>58</v>
      </c>
      <c r="D164" s="781" t="s">
        <v>59</v>
      </c>
      <c r="E164" s="782" t="s">
        <v>58</v>
      </c>
      <c r="F164" s="763" t="s">
        <v>59</v>
      </c>
      <c r="G164" s="764" t="s">
        <v>58</v>
      </c>
      <c r="H164" s="850" t="s">
        <v>59</v>
      </c>
      <c r="I164" s="607" t="s">
        <v>58</v>
      </c>
      <c r="J164" s="853" t="s">
        <v>59</v>
      </c>
      <c r="K164" s="582" t="s">
        <v>58</v>
      </c>
      <c r="L164" s="581" t="s">
        <v>59</v>
      </c>
      <c r="M164" s="607" t="s">
        <v>58</v>
      </c>
      <c r="N164" s="647" t="s">
        <v>59</v>
      </c>
      <c r="O164" s="582" t="s">
        <v>58</v>
      </c>
      <c r="P164" s="647" t="s">
        <v>59</v>
      </c>
      <c r="Q164" s="582" t="s">
        <v>58</v>
      </c>
    </row>
    <row r="165" spans="1:17" ht="15.75">
      <c r="A165" s="76" t="s">
        <v>1235</v>
      </c>
      <c r="B165" s="135">
        <f>+B90</f>
        <v>64</v>
      </c>
      <c r="C165" s="135">
        <f>+C90</f>
        <v>3636</v>
      </c>
      <c r="D165" s="135">
        <f t="shared" ref="D165:Q165" si="8">+D90</f>
        <v>47</v>
      </c>
      <c r="E165" s="135">
        <f t="shared" si="8"/>
        <v>1621</v>
      </c>
      <c r="F165" s="135">
        <f t="shared" si="8"/>
        <v>8</v>
      </c>
      <c r="G165" s="135">
        <f t="shared" si="8"/>
        <v>528</v>
      </c>
      <c r="H165" s="135">
        <f t="shared" si="8"/>
        <v>77</v>
      </c>
      <c r="I165" s="135">
        <f t="shared" si="8"/>
        <v>2357</v>
      </c>
      <c r="J165" s="135">
        <f t="shared" si="8"/>
        <v>1</v>
      </c>
      <c r="K165" s="135">
        <f t="shared" si="8"/>
        <v>60</v>
      </c>
      <c r="L165" s="135">
        <f t="shared" si="8"/>
        <v>21</v>
      </c>
      <c r="M165" s="135">
        <f t="shared" si="8"/>
        <v>816</v>
      </c>
      <c r="N165" s="135">
        <f t="shared" si="8"/>
        <v>4</v>
      </c>
      <c r="O165" s="135">
        <f t="shared" si="8"/>
        <v>260</v>
      </c>
      <c r="P165" s="135">
        <f t="shared" si="8"/>
        <v>0</v>
      </c>
      <c r="Q165" s="838">
        <f t="shared" si="8"/>
        <v>0</v>
      </c>
    </row>
    <row r="166" spans="1:17" ht="15.75">
      <c r="A166" s="80" t="s">
        <v>1273</v>
      </c>
      <c r="B166" s="135">
        <f>+B18</f>
        <v>160</v>
      </c>
      <c r="C166" s="135">
        <f>+C18</f>
        <v>5430</v>
      </c>
      <c r="D166" s="135">
        <f t="shared" ref="D166:Q166" si="9">+D18</f>
        <v>3</v>
      </c>
      <c r="E166" s="135">
        <f t="shared" si="9"/>
        <v>130</v>
      </c>
      <c r="F166" s="135">
        <f t="shared" si="9"/>
        <v>8</v>
      </c>
      <c r="G166" s="135">
        <f t="shared" si="9"/>
        <v>146</v>
      </c>
      <c r="H166" s="135">
        <f t="shared" si="9"/>
        <v>101</v>
      </c>
      <c r="I166" s="135">
        <f t="shared" si="9"/>
        <v>2231</v>
      </c>
      <c r="J166" s="135">
        <f t="shared" si="9"/>
        <v>0</v>
      </c>
      <c r="K166" s="135">
        <f t="shared" si="9"/>
        <v>0</v>
      </c>
      <c r="L166" s="135">
        <f t="shared" si="9"/>
        <v>130</v>
      </c>
      <c r="M166" s="135">
        <f t="shared" si="9"/>
        <v>4577</v>
      </c>
      <c r="N166" s="135">
        <f t="shared" si="9"/>
        <v>5</v>
      </c>
      <c r="O166" s="135">
        <f t="shared" si="9"/>
        <v>40</v>
      </c>
      <c r="P166" s="135">
        <f t="shared" si="9"/>
        <v>0</v>
      </c>
      <c r="Q166" s="838">
        <f t="shared" si="9"/>
        <v>0</v>
      </c>
    </row>
    <row r="167" spans="1:17" ht="15.75">
      <c r="A167" s="80" t="s">
        <v>1274</v>
      </c>
      <c r="B167" s="135">
        <f>+B149</f>
        <v>123</v>
      </c>
      <c r="C167" s="135">
        <f>+C149</f>
        <v>4420</v>
      </c>
      <c r="D167" s="135">
        <f t="shared" ref="D167:Q167" si="10">+D149</f>
        <v>4</v>
      </c>
      <c r="E167" s="135">
        <f t="shared" si="10"/>
        <v>259</v>
      </c>
      <c r="F167" s="135">
        <f t="shared" si="10"/>
        <v>24</v>
      </c>
      <c r="G167" s="135">
        <f t="shared" si="10"/>
        <v>671</v>
      </c>
      <c r="H167" s="135">
        <f t="shared" si="10"/>
        <v>68</v>
      </c>
      <c r="I167" s="135">
        <f t="shared" si="10"/>
        <v>2083</v>
      </c>
      <c r="J167" s="135">
        <f t="shared" si="10"/>
        <v>1</v>
      </c>
      <c r="K167" s="135">
        <f t="shared" si="10"/>
        <v>120</v>
      </c>
      <c r="L167" s="135">
        <f t="shared" si="10"/>
        <v>40</v>
      </c>
      <c r="M167" s="135">
        <f t="shared" si="10"/>
        <v>1789</v>
      </c>
      <c r="N167" s="135">
        <f t="shared" si="10"/>
        <v>2</v>
      </c>
      <c r="O167" s="135">
        <f t="shared" si="10"/>
        <v>22</v>
      </c>
      <c r="P167" s="135">
        <f t="shared" si="10"/>
        <v>0</v>
      </c>
      <c r="Q167" s="838">
        <f t="shared" si="10"/>
        <v>0</v>
      </c>
    </row>
    <row r="168" spans="1:17" ht="15.75">
      <c r="A168" s="80" t="s">
        <v>1275</v>
      </c>
      <c r="B168" s="135">
        <f>+B121</f>
        <v>43</v>
      </c>
      <c r="C168" s="135">
        <f>+C121</f>
        <v>1718</v>
      </c>
      <c r="D168" s="135">
        <f t="shared" ref="D168:Q168" si="11">+D121</f>
        <v>1</v>
      </c>
      <c r="E168" s="135">
        <f t="shared" si="11"/>
        <v>558</v>
      </c>
      <c r="F168" s="135">
        <f t="shared" si="11"/>
        <v>12</v>
      </c>
      <c r="G168" s="135">
        <f t="shared" si="11"/>
        <v>177</v>
      </c>
      <c r="H168" s="135">
        <f t="shared" si="11"/>
        <v>113</v>
      </c>
      <c r="I168" s="135">
        <f t="shared" si="11"/>
        <v>2738</v>
      </c>
      <c r="J168" s="135">
        <f t="shared" si="11"/>
        <v>0</v>
      </c>
      <c r="K168" s="135">
        <f t="shared" si="11"/>
        <v>0</v>
      </c>
      <c r="L168" s="135">
        <f t="shared" si="11"/>
        <v>99</v>
      </c>
      <c r="M168" s="135">
        <f t="shared" si="11"/>
        <v>2562</v>
      </c>
      <c r="N168" s="135">
        <f t="shared" si="11"/>
        <v>2</v>
      </c>
      <c r="O168" s="135">
        <f t="shared" si="11"/>
        <v>8</v>
      </c>
      <c r="P168" s="135">
        <f t="shared" si="11"/>
        <v>0</v>
      </c>
      <c r="Q168" s="838">
        <f t="shared" si="11"/>
        <v>0</v>
      </c>
    </row>
    <row r="169" spans="1:17" ht="15.75">
      <c r="A169" s="80" t="s">
        <v>1202</v>
      </c>
      <c r="B169" s="135">
        <f>+B34</f>
        <v>188</v>
      </c>
      <c r="C169" s="135">
        <f>+C34</f>
        <v>17342</v>
      </c>
      <c r="D169" s="135">
        <f t="shared" ref="D169:Q169" si="12">+D34</f>
        <v>4</v>
      </c>
      <c r="E169" s="135">
        <f t="shared" si="12"/>
        <v>163</v>
      </c>
      <c r="F169" s="135">
        <f t="shared" si="12"/>
        <v>17</v>
      </c>
      <c r="G169" s="135">
        <f t="shared" si="12"/>
        <v>795</v>
      </c>
      <c r="H169" s="135">
        <f t="shared" si="12"/>
        <v>54</v>
      </c>
      <c r="I169" s="135">
        <f t="shared" si="12"/>
        <v>2025</v>
      </c>
      <c r="J169" s="135">
        <f t="shared" si="12"/>
        <v>0</v>
      </c>
      <c r="K169" s="135">
        <f t="shared" si="12"/>
        <v>0</v>
      </c>
      <c r="L169" s="135">
        <f t="shared" si="12"/>
        <v>66</v>
      </c>
      <c r="M169" s="135">
        <f t="shared" si="12"/>
        <v>3869</v>
      </c>
      <c r="N169" s="135">
        <f t="shared" si="12"/>
        <v>5</v>
      </c>
      <c r="O169" s="135">
        <f t="shared" si="12"/>
        <v>64</v>
      </c>
      <c r="P169" s="135">
        <f t="shared" si="12"/>
        <v>0</v>
      </c>
      <c r="Q169" s="838">
        <f t="shared" si="12"/>
        <v>0</v>
      </c>
    </row>
    <row r="170" spans="1:17" ht="15.75">
      <c r="A170" s="80" t="s">
        <v>1276</v>
      </c>
      <c r="B170" s="135">
        <f>+B49</f>
        <v>137</v>
      </c>
      <c r="C170" s="135">
        <f>+C49</f>
        <v>6637</v>
      </c>
      <c r="D170" s="135">
        <f t="shared" ref="D170:Q170" si="13">+D49</f>
        <v>17</v>
      </c>
      <c r="E170" s="135">
        <f t="shared" si="13"/>
        <v>381</v>
      </c>
      <c r="F170" s="135">
        <f t="shared" si="13"/>
        <v>15</v>
      </c>
      <c r="G170" s="135">
        <f t="shared" si="13"/>
        <v>332</v>
      </c>
      <c r="H170" s="135">
        <f t="shared" si="13"/>
        <v>58</v>
      </c>
      <c r="I170" s="135">
        <f t="shared" si="13"/>
        <v>1592</v>
      </c>
      <c r="J170" s="135">
        <f t="shared" si="13"/>
        <v>0</v>
      </c>
      <c r="K170" s="135">
        <f t="shared" si="13"/>
        <v>0</v>
      </c>
      <c r="L170" s="135">
        <f t="shared" si="13"/>
        <v>72</v>
      </c>
      <c r="M170" s="135">
        <f t="shared" si="13"/>
        <v>2354</v>
      </c>
      <c r="N170" s="135">
        <f t="shared" si="13"/>
        <v>4</v>
      </c>
      <c r="O170" s="135">
        <f t="shared" si="13"/>
        <v>59</v>
      </c>
      <c r="P170" s="135">
        <f t="shared" si="13"/>
        <v>1</v>
      </c>
      <c r="Q170" s="838">
        <f t="shared" si="13"/>
        <v>380</v>
      </c>
    </row>
    <row r="171" spans="1:17" ht="15.75">
      <c r="A171" s="80" t="s">
        <v>1223</v>
      </c>
      <c r="B171" s="135">
        <f>+B69</f>
        <v>143</v>
      </c>
      <c r="C171" s="135">
        <f>+C69</f>
        <v>4157</v>
      </c>
      <c r="D171" s="135">
        <f t="shared" ref="D171:Q171" si="14">+D69</f>
        <v>24</v>
      </c>
      <c r="E171" s="135">
        <f t="shared" si="14"/>
        <v>946</v>
      </c>
      <c r="F171" s="135">
        <f t="shared" si="14"/>
        <v>2</v>
      </c>
      <c r="G171" s="135">
        <f t="shared" si="14"/>
        <v>18</v>
      </c>
      <c r="H171" s="135">
        <f t="shared" si="14"/>
        <v>88</v>
      </c>
      <c r="I171" s="135">
        <f t="shared" si="14"/>
        <v>2393</v>
      </c>
      <c r="J171" s="135">
        <f t="shared" si="14"/>
        <v>4</v>
      </c>
      <c r="K171" s="135">
        <f t="shared" si="14"/>
        <v>30</v>
      </c>
      <c r="L171" s="135">
        <f t="shared" si="14"/>
        <v>15</v>
      </c>
      <c r="M171" s="135">
        <f t="shared" si="14"/>
        <v>736</v>
      </c>
      <c r="N171" s="135">
        <f t="shared" si="14"/>
        <v>6</v>
      </c>
      <c r="O171" s="135">
        <f t="shared" si="14"/>
        <v>131</v>
      </c>
      <c r="P171" s="135">
        <f t="shared" si="14"/>
        <v>0</v>
      </c>
      <c r="Q171" s="838">
        <f t="shared" si="14"/>
        <v>0</v>
      </c>
    </row>
    <row r="172" spans="1:17" ht="15.75">
      <c r="A172" s="88" t="s">
        <v>22</v>
      </c>
      <c r="B172" s="629">
        <f t="shared" ref="B172:Q172" si="15">SUM(B165:B171)</f>
        <v>858</v>
      </c>
      <c r="C172" s="637">
        <f t="shared" si="15"/>
        <v>43340</v>
      </c>
      <c r="D172" s="1382">
        <f t="shared" si="15"/>
        <v>100</v>
      </c>
      <c r="E172" s="1383">
        <f t="shared" si="15"/>
        <v>4058</v>
      </c>
      <c r="F172" s="629">
        <f t="shared" si="15"/>
        <v>86</v>
      </c>
      <c r="G172" s="637">
        <f t="shared" si="15"/>
        <v>2667</v>
      </c>
      <c r="H172" s="641">
        <f t="shared" si="15"/>
        <v>559</v>
      </c>
      <c r="I172" s="642">
        <f t="shared" si="15"/>
        <v>15419</v>
      </c>
      <c r="J172" s="626">
        <f t="shared" si="15"/>
        <v>6</v>
      </c>
      <c r="K172" s="627">
        <f t="shared" si="15"/>
        <v>210</v>
      </c>
      <c r="L172" s="626">
        <f t="shared" si="15"/>
        <v>443</v>
      </c>
      <c r="M172" s="627">
        <f t="shared" si="15"/>
        <v>16703</v>
      </c>
      <c r="N172" s="638">
        <f t="shared" si="15"/>
        <v>28</v>
      </c>
      <c r="O172" s="637">
        <f t="shared" si="15"/>
        <v>584</v>
      </c>
      <c r="P172" s="626">
        <f t="shared" si="15"/>
        <v>1</v>
      </c>
      <c r="Q172" s="627">
        <f t="shared" si="15"/>
        <v>380</v>
      </c>
    </row>
  </sheetData>
  <mergeCells count="102">
    <mergeCell ref="N163:O163"/>
    <mergeCell ref="N35:O35"/>
    <mergeCell ref="H91:I91"/>
    <mergeCell ref="A161:O161"/>
    <mergeCell ref="B163:C163"/>
    <mergeCell ref="D163:E163"/>
    <mergeCell ref="F163:G163"/>
    <mergeCell ref="H163:I163"/>
    <mergeCell ref="J163:K163"/>
    <mergeCell ref="L163:M163"/>
    <mergeCell ref="N129:O129"/>
    <mergeCell ref="A75:Q75"/>
    <mergeCell ref="A76:Q76"/>
    <mergeCell ref="B78:C78"/>
    <mergeCell ref="P129:Q129"/>
    <mergeCell ref="P163:Q163"/>
    <mergeCell ref="A163:A164"/>
    <mergeCell ref="B129:C129"/>
    <mergeCell ref="A78:A79"/>
    <mergeCell ref="A54:O54"/>
    <mergeCell ref="A159:O159"/>
    <mergeCell ref="A160:O160"/>
    <mergeCell ref="D129:E129"/>
    <mergeCell ref="F129:G129"/>
    <mergeCell ref="D109:E109"/>
    <mergeCell ref="F109:G109"/>
    <mergeCell ref="H109:I109"/>
    <mergeCell ref="J109:K109"/>
    <mergeCell ref="L109:M109"/>
    <mergeCell ref="N109:O109"/>
    <mergeCell ref="A109:A110"/>
    <mergeCell ref="A126:S126"/>
    <mergeCell ref="A127:S127"/>
    <mergeCell ref="D57:E57"/>
    <mergeCell ref="F57:G57"/>
    <mergeCell ref="H57:I57"/>
    <mergeCell ref="J57:K57"/>
    <mergeCell ref="L57:M57"/>
    <mergeCell ref="N57:O57"/>
    <mergeCell ref="A57:A58"/>
    <mergeCell ref="R129:S129"/>
    <mergeCell ref="J78:K78"/>
    <mergeCell ref="L78:M78"/>
    <mergeCell ref="N78:O78"/>
    <mergeCell ref="B91:C91"/>
    <mergeCell ref="B70:C70"/>
    <mergeCell ref="D91:E91"/>
    <mergeCell ref="D78:E78"/>
    <mergeCell ref="F78:G78"/>
    <mergeCell ref="H78:I78"/>
    <mergeCell ref="H129:I129"/>
    <mergeCell ref="J129:K129"/>
    <mergeCell ref="L129:M129"/>
    <mergeCell ref="A129:A130"/>
    <mergeCell ref="A106:O106"/>
    <mergeCell ref="A107:O107"/>
    <mergeCell ref="B109:C109"/>
    <mergeCell ref="F24:G24"/>
    <mergeCell ref="A24:A25"/>
    <mergeCell ref="A37:Q37"/>
    <mergeCell ref="A38:Q38"/>
    <mergeCell ref="B40:C40"/>
    <mergeCell ref="D40:E40"/>
    <mergeCell ref="F40:G40"/>
    <mergeCell ref="H40:I40"/>
    <mergeCell ref="J40:K40"/>
    <mergeCell ref="L40:M40"/>
    <mergeCell ref="N40:O40"/>
    <mergeCell ref="P40:Q40"/>
    <mergeCell ref="A40:A41"/>
    <mergeCell ref="B35:C35"/>
    <mergeCell ref="D35:E35"/>
    <mergeCell ref="H35:I35"/>
    <mergeCell ref="L35:M35"/>
    <mergeCell ref="H24:I24"/>
    <mergeCell ref="J24:K24"/>
    <mergeCell ref="L24:M24"/>
    <mergeCell ref="N24:O24"/>
    <mergeCell ref="N19:O19"/>
    <mergeCell ref="F50:G50"/>
    <mergeCell ref="H50:I50"/>
    <mergeCell ref="L50:M50"/>
    <mergeCell ref="A55:O55"/>
    <mergeCell ref="B57:C57"/>
    <mergeCell ref="A3:O3"/>
    <mergeCell ref="A4:O4"/>
    <mergeCell ref="B6:C6"/>
    <mergeCell ref="D6:E6"/>
    <mergeCell ref="F6:G6"/>
    <mergeCell ref="H6:I6"/>
    <mergeCell ref="J6:K6"/>
    <mergeCell ref="L6:M6"/>
    <mergeCell ref="N6:O6"/>
    <mergeCell ref="A6:A7"/>
    <mergeCell ref="B19:C19"/>
    <mergeCell ref="D19:E19"/>
    <mergeCell ref="H19:I19"/>
    <mergeCell ref="L19:M19"/>
    <mergeCell ref="A21:Q21"/>
    <mergeCell ref="A22:Q22"/>
    <mergeCell ref="B24:C24"/>
    <mergeCell ref="D24:E2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0"/>
    <pageSetUpPr fitToPage="1"/>
  </sheetPr>
  <dimension ref="B1:R207"/>
  <sheetViews>
    <sheetView topLeftCell="A190" workbookViewId="0">
      <selection activeCell="K207" sqref="K207:L207"/>
    </sheetView>
  </sheetViews>
  <sheetFormatPr defaultColWidth="9" defaultRowHeight="14.25"/>
  <cols>
    <col min="1" max="1" width="9" style="60"/>
    <col min="2" max="2" width="17.42578125" style="60" customWidth="1"/>
    <col min="3" max="3" width="11.42578125" style="652" customWidth="1"/>
    <col min="4" max="4" width="11.28515625" style="652" customWidth="1"/>
    <col min="5" max="5" width="10.5703125" style="652" customWidth="1"/>
    <col min="6" max="6" width="10.42578125" style="652" customWidth="1"/>
    <col min="7" max="8" width="11" style="652" customWidth="1"/>
    <col min="9" max="9" width="11.140625" style="652" customWidth="1"/>
    <col min="10" max="10" width="15.85546875" style="652" customWidth="1"/>
    <col min="11" max="14" width="10.28515625" style="652" customWidth="1"/>
    <col min="15" max="16" width="10.28515625" style="653" customWidth="1"/>
    <col min="17" max="257" width="9.140625" style="60"/>
    <col min="258" max="258" width="19.140625" style="60" customWidth="1"/>
    <col min="259" max="259" width="10.28515625" style="60" customWidth="1"/>
    <col min="260" max="260" width="11" style="60" customWidth="1"/>
    <col min="261" max="263" width="10.28515625" style="60" customWidth="1"/>
    <col min="264" max="264" width="13" style="60" customWidth="1"/>
    <col min="265" max="272" width="10.28515625" style="60" customWidth="1"/>
    <col min="273" max="513" width="9.140625" style="60"/>
    <col min="514" max="514" width="19.140625" style="60" customWidth="1"/>
    <col min="515" max="515" width="10.28515625" style="60" customWidth="1"/>
    <col min="516" max="516" width="11" style="60" customWidth="1"/>
    <col min="517" max="519" width="10.28515625" style="60" customWidth="1"/>
    <col min="520" max="520" width="13" style="60" customWidth="1"/>
    <col min="521" max="528" width="10.28515625" style="60" customWidth="1"/>
    <col min="529" max="769" width="9.140625" style="60"/>
    <col min="770" max="770" width="19.140625" style="60" customWidth="1"/>
    <col min="771" max="771" width="10.28515625" style="60" customWidth="1"/>
    <col min="772" max="772" width="11" style="60" customWidth="1"/>
    <col min="773" max="775" width="10.28515625" style="60" customWidth="1"/>
    <col min="776" max="776" width="13" style="60" customWidth="1"/>
    <col min="777" max="784" width="10.28515625" style="60" customWidth="1"/>
    <col min="785" max="1025" width="9.140625" style="60"/>
    <col min="1026" max="1026" width="19.140625" style="60" customWidth="1"/>
    <col min="1027" max="1027" width="10.28515625" style="60" customWidth="1"/>
    <col min="1028" max="1028" width="11" style="60" customWidth="1"/>
    <col min="1029" max="1031" width="10.28515625" style="60" customWidth="1"/>
    <col min="1032" max="1032" width="13" style="60" customWidth="1"/>
    <col min="1033" max="1040" width="10.28515625" style="60" customWidth="1"/>
    <col min="1041" max="1281" width="9.140625" style="60"/>
    <col min="1282" max="1282" width="19.140625" style="60" customWidth="1"/>
    <col min="1283" max="1283" width="10.28515625" style="60" customWidth="1"/>
    <col min="1284" max="1284" width="11" style="60" customWidth="1"/>
    <col min="1285" max="1287" width="10.28515625" style="60" customWidth="1"/>
    <col min="1288" max="1288" width="13" style="60" customWidth="1"/>
    <col min="1289" max="1296" width="10.28515625" style="60" customWidth="1"/>
    <col min="1297" max="1537" width="9.140625" style="60"/>
    <col min="1538" max="1538" width="19.140625" style="60" customWidth="1"/>
    <col min="1539" max="1539" width="10.28515625" style="60" customWidth="1"/>
    <col min="1540" max="1540" width="11" style="60" customWidth="1"/>
    <col min="1541" max="1543" width="10.28515625" style="60" customWidth="1"/>
    <col min="1544" max="1544" width="13" style="60" customWidth="1"/>
    <col min="1545" max="1552" width="10.28515625" style="60" customWidth="1"/>
    <col min="1553" max="1793" width="9.140625" style="60"/>
    <col min="1794" max="1794" width="19.140625" style="60" customWidth="1"/>
    <col min="1795" max="1795" width="10.28515625" style="60" customWidth="1"/>
    <col min="1796" max="1796" width="11" style="60" customWidth="1"/>
    <col min="1797" max="1799" width="10.28515625" style="60" customWidth="1"/>
    <col min="1800" max="1800" width="13" style="60" customWidth="1"/>
    <col min="1801" max="1808" width="10.28515625" style="60" customWidth="1"/>
    <col min="1809" max="2049" width="9.140625" style="60"/>
    <col min="2050" max="2050" width="19.140625" style="60" customWidth="1"/>
    <col min="2051" max="2051" width="10.28515625" style="60" customWidth="1"/>
    <col min="2052" max="2052" width="11" style="60" customWidth="1"/>
    <col min="2053" max="2055" width="10.28515625" style="60" customWidth="1"/>
    <col min="2056" max="2056" width="13" style="60" customWidth="1"/>
    <col min="2057" max="2064" width="10.28515625" style="60" customWidth="1"/>
    <col min="2065" max="2305" width="9.140625" style="60"/>
    <col min="2306" max="2306" width="19.140625" style="60" customWidth="1"/>
    <col min="2307" max="2307" width="10.28515625" style="60" customWidth="1"/>
    <col min="2308" max="2308" width="11" style="60" customWidth="1"/>
    <col min="2309" max="2311" width="10.28515625" style="60" customWidth="1"/>
    <col min="2312" max="2312" width="13" style="60" customWidth="1"/>
    <col min="2313" max="2320" width="10.28515625" style="60" customWidth="1"/>
    <col min="2321" max="2561" width="9.140625" style="60"/>
    <col min="2562" max="2562" width="19.140625" style="60" customWidth="1"/>
    <col min="2563" max="2563" width="10.28515625" style="60" customWidth="1"/>
    <col min="2564" max="2564" width="11" style="60" customWidth="1"/>
    <col min="2565" max="2567" width="10.28515625" style="60" customWidth="1"/>
    <col min="2568" max="2568" width="13" style="60" customWidth="1"/>
    <col min="2569" max="2576" width="10.28515625" style="60" customWidth="1"/>
    <col min="2577" max="2817" width="9.140625" style="60"/>
    <col min="2818" max="2818" width="19.140625" style="60" customWidth="1"/>
    <col min="2819" max="2819" width="10.28515625" style="60" customWidth="1"/>
    <col min="2820" max="2820" width="11" style="60" customWidth="1"/>
    <col min="2821" max="2823" width="10.28515625" style="60" customWidth="1"/>
    <col min="2824" max="2824" width="13" style="60" customWidth="1"/>
    <col min="2825" max="2832" width="10.28515625" style="60" customWidth="1"/>
    <col min="2833" max="3073" width="9.140625" style="60"/>
    <col min="3074" max="3074" width="19.140625" style="60" customWidth="1"/>
    <col min="3075" max="3075" width="10.28515625" style="60" customWidth="1"/>
    <col min="3076" max="3076" width="11" style="60" customWidth="1"/>
    <col min="3077" max="3079" width="10.28515625" style="60" customWidth="1"/>
    <col min="3080" max="3080" width="13" style="60" customWidth="1"/>
    <col min="3081" max="3088" width="10.28515625" style="60" customWidth="1"/>
    <col min="3089" max="3329" width="9.140625" style="60"/>
    <col min="3330" max="3330" width="19.140625" style="60" customWidth="1"/>
    <col min="3331" max="3331" width="10.28515625" style="60" customWidth="1"/>
    <col min="3332" max="3332" width="11" style="60" customWidth="1"/>
    <col min="3333" max="3335" width="10.28515625" style="60" customWidth="1"/>
    <col min="3336" max="3336" width="13" style="60" customWidth="1"/>
    <col min="3337" max="3344" width="10.28515625" style="60" customWidth="1"/>
    <col min="3345" max="3585" width="9.140625" style="60"/>
    <col min="3586" max="3586" width="19.140625" style="60" customWidth="1"/>
    <col min="3587" max="3587" width="10.28515625" style="60" customWidth="1"/>
    <col min="3588" max="3588" width="11" style="60" customWidth="1"/>
    <col min="3589" max="3591" width="10.28515625" style="60" customWidth="1"/>
    <col min="3592" max="3592" width="13" style="60" customWidth="1"/>
    <col min="3593" max="3600" width="10.28515625" style="60" customWidth="1"/>
    <col min="3601" max="3841" width="9.140625" style="60"/>
    <col min="3842" max="3842" width="19.140625" style="60" customWidth="1"/>
    <col min="3843" max="3843" width="10.28515625" style="60" customWidth="1"/>
    <col min="3844" max="3844" width="11" style="60" customWidth="1"/>
    <col min="3845" max="3847" width="10.28515625" style="60" customWidth="1"/>
    <col min="3848" max="3848" width="13" style="60" customWidth="1"/>
    <col min="3849" max="3856" width="10.28515625" style="60" customWidth="1"/>
    <col min="3857" max="4097" width="9.140625" style="60"/>
    <col min="4098" max="4098" width="19.140625" style="60" customWidth="1"/>
    <col min="4099" max="4099" width="10.28515625" style="60" customWidth="1"/>
    <col min="4100" max="4100" width="11" style="60" customWidth="1"/>
    <col min="4101" max="4103" width="10.28515625" style="60" customWidth="1"/>
    <col min="4104" max="4104" width="13" style="60" customWidth="1"/>
    <col min="4105" max="4112" width="10.28515625" style="60" customWidth="1"/>
    <col min="4113" max="4353" width="9.140625" style="60"/>
    <col min="4354" max="4354" width="19.140625" style="60" customWidth="1"/>
    <col min="4355" max="4355" width="10.28515625" style="60" customWidth="1"/>
    <col min="4356" max="4356" width="11" style="60" customWidth="1"/>
    <col min="4357" max="4359" width="10.28515625" style="60" customWidth="1"/>
    <col min="4360" max="4360" width="13" style="60" customWidth="1"/>
    <col min="4361" max="4368" width="10.28515625" style="60" customWidth="1"/>
    <col min="4369" max="4609" width="9.140625" style="60"/>
    <col min="4610" max="4610" width="19.140625" style="60" customWidth="1"/>
    <col min="4611" max="4611" width="10.28515625" style="60" customWidth="1"/>
    <col min="4612" max="4612" width="11" style="60" customWidth="1"/>
    <col min="4613" max="4615" width="10.28515625" style="60" customWidth="1"/>
    <col min="4616" max="4616" width="13" style="60" customWidth="1"/>
    <col min="4617" max="4624" width="10.28515625" style="60" customWidth="1"/>
    <col min="4625" max="4865" width="9.140625" style="60"/>
    <col min="4866" max="4866" width="19.140625" style="60" customWidth="1"/>
    <col min="4867" max="4867" width="10.28515625" style="60" customWidth="1"/>
    <col min="4868" max="4868" width="11" style="60" customWidth="1"/>
    <col min="4869" max="4871" width="10.28515625" style="60" customWidth="1"/>
    <col min="4872" max="4872" width="13" style="60" customWidth="1"/>
    <col min="4873" max="4880" width="10.28515625" style="60" customWidth="1"/>
    <col min="4881" max="5121" width="9.140625" style="60"/>
    <col min="5122" max="5122" width="19.140625" style="60" customWidth="1"/>
    <col min="5123" max="5123" width="10.28515625" style="60" customWidth="1"/>
    <col min="5124" max="5124" width="11" style="60" customWidth="1"/>
    <col min="5125" max="5127" width="10.28515625" style="60" customWidth="1"/>
    <col min="5128" max="5128" width="13" style="60" customWidth="1"/>
    <col min="5129" max="5136" width="10.28515625" style="60" customWidth="1"/>
    <col min="5137" max="5377" width="9.140625" style="60"/>
    <col min="5378" max="5378" width="19.140625" style="60" customWidth="1"/>
    <col min="5379" max="5379" width="10.28515625" style="60" customWidth="1"/>
    <col min="5380" max="5380" width="11" style="60" customWidth="1"/>
    <col min="5381" max="5383" width="10.28515625" style="60" customWidth="1"/>
    <col min="5384" max="5384" width="13" style="60" customWidth="1"/>
    <col min="5385" max="5392" width="10.28515625" style="60" customWidth="1"/>
    <col min="5393" max="5633" width="9.140625" style="60"/>
    <col min="5634" max="5634" width="19.140625" style="60" customWidth="1"/>
    <col min="5635" max="5635" width="10.28515625" style="60" customWidth="1"/>
    <col min="5636" max="5636" width="11" style="60" customWidth="1"/>
    <col min="5637" max="5639" width="10.28515625" style="60" customWidth="1"/>
    <col min="5640" max="5640" width="13" style="60" customWidth="1"/>
    <col min="5641" max="5648" width="10.28515625" style="60" customWidth="1"/>
    <col min="5649" max="5889" width="9.140625" style="60"/>
    <col min="5890" max="5890" width="19.140625" style="60" customWidth="1"/>
    <col min="5891" max="5891" width="10.28515625" style="60" customWidth="1"/>
    <col min="5892" max="5892" width="11" style="60" customWidth="1"/>
    <col min="5893" max="5895" width="10.28515625" style="60" customWidth="1"/>
    <col min="5896" max="5896" width="13" style="60" customWidth="1"/>
    <col min="5897" max="5904" width="10.28515625" style="60" customWidth="1"/>
    <col min="5905" max="6145" width="9.140625" style="60"/>
    <col min="6146" max="6146" width="19.140625" style="60" customWidth="1"/>
    <col min="6147" max="6147" width="10.28515625" style="60" customWidth="1"/>
    <col min="6148" max="6148" width="11" style="60" customWidth="1"/>
    <col min="6149" max="6151" width="10.28515625" style="60" customWidth="1"/>
    <col min="6152" max="6152" width="13" style="60" customWidth="1"/>
    <col min="6153" max="6160" width="10.28515625" style="60" customWidth="1"/>
    <col min="6161" max="6401" width="9.140625" style="60"/>
    <col min="6402" max="6402" width="19.140625" style="60" customWidth="1"/>
    <col min="6403" max="6403" width="10.28515625" style="60" customWidth="1"/>
    <col min="6404" max="6404" width="11" style="60" customWidth="1"/>
    <col min="6405" max="6407" width="10.28515625" style="60" customWidth="1"/>
    <col min="6408" max="6408" width="13" style="60" customWidth="1"/>
    <col min="6409" max="6416" width="10.28515625" style="60" customWidth="1"/>
    <col min="6417" max="6657" width="9.140625" style="60"/>
    <col min="6658" max="6658" width="19.140625" style="60" customWidth="1"/>
    <col min="6659" max="6659" width="10.28515625" style="60" customWidth="1"/>
    <col min="6660" max="6660" width="11" style="60" customWidth="1"/>
    <col min="6661" max="6663" width="10.28515625" style="60" customWidth="1"/>
    <col min="6664" max="6664" width="13" style="60" customWidth="1"/>
    <col min="6665" max="6672" width="10.28515625" style="60" customWidth="1"/>
    <col min="6673" max="6913" width="9.140625" style="60"/>
    <col min="6914" max="6914" width="19.140625" style="60" customWidth="1"/>
    <col min="6915" max="6915" width="10.28515625" style="60" customWidth="1"/>
    <col min="6916" max="6916" width="11" style="60" customWidth="1"/>
    <col min="6917" max="6919" width="10.28515625" style="60" customWidth="1"/>
    <col min="6920" max="6920" width="13" style="60" customWidth="1"/>
    <col min="6921" max="6928" width="10.28515625" style="60" customWidth="1"/>
    <col min="6929" max="7169" width="9.140625" style="60"/>
    <col min="7170" max="7170" width="19.140625" style="60" customWidth="1"/>
    <col min="7171" max="7171" width="10.28515625" style="60" customWidth="1"/>
    <col min="7172" max="7172" width="11" style="60" customWidth="1"/>
    <col min="7173" max="7175" width="10.28515625" style="60" customWidth="1"/>
    <col min="7176" max="7176" width="13" style="60" customWidth="1"/>
    <col min="7177" max="7184" width="10.28515625" style="60" customWidth="1"/>
    <col min="7185" max="7425" width="9.140625" style="60"/>
    <col min="7426" max="7426" width="19.140625" style="60" customWidth="1"/>
    <col min="7427" max="7427" width="10.28515625" style="60" customWidth="1"/>
    <col min="7428" max="7428" width="11" style="60" customWidth="1"/>
    <col min="7429" max="7431" width="10.28515625" style="60" customWidth="1"/>
    <col min="7432" max="7432" width="13" style="60" customWidth="1"/>
    <col min="7433" max="7440" width="10.28515625" style="60" customWidth="1"/>
    <col min="7441" max="7681" width="9.140625" style="60"/>
    <col min="7682" max="7682" width="19.140625" style="60" customWidth="1"/>
    <col min="7683" max="7683" width="10.28515625" style="60" customWidth="1"/>
    <col min="7684" max="7684" width="11" style="60" customWidth="1"/>
    <col min="7685" max="7687" width="10.28515625" style="60" customWidth="1"/>
    <col min="7688" max="7688" width="13" style="60" customWidth="1"/>
    <col min="7689" max="7696" width="10.28515625" style="60" customWidth="1"/>
    <col min="7697" max="7937" width="9.140625" style="60"/>
    <col min="7938" max="7938" width="19.140625" style="60" customWidth="1"/>
    <col min="7939" max="7939" width="10.28515625" style="60" customWidth="1"/>
    <col min="7940" max="7940" width="11" style="60" customWidth="1"/>
    <col min="7941" max="7943" width="10.28515625" style="60" customWidth="1"/>
    <col min="7944" max="7944" width="13" style="60" customWidth="1"/>
    <col min="7945" max="7952" width="10.28515625" style="60" customWidth="1"/>
    <col min="7953" max="8193" width="9.140625" style="60"/>
    <col min="8194" max="8194" width="19.140625" style="60" customWidth="1"/>
    <col min="8195" max="8195" width="10.28515625" style="60" customWidth="1"/>
    <col min="8196" max="8196" width="11" style="60" customWidth="1"/>
    <col min="8197" max="8199" width="10.28515625" style="60" customWidth="1"/>
    <col min="8200" max="8200" width="13" style="60" customWidth="1"/>
    <col min="8201" max="8208" width="10.28515625" style="60" customWidth="1"/>
    <col min="8209" max="8449" width="9.140625" style="60"/>
    <col min="8450" max="8450" width="19.140625" style="60" customWidth="1"/>
    <col min="8451" max="8451" width="10.28515625" style="60" customWidth="1"/>
    <col min="8452" max="8452" width="11" style="60" customWidth="1"/>
    <col min="8453" max="8455" width="10.28515625" style="60" customWidth="1"/>
    <col min="8456" max="8456" width="13" style="60" customWidth="1"/>
    <col min="8457" max="8464" width="10.28515625" style="60" customWidth="1"/>
    <col min="8465" max="8705" width="9.140625" style="60"/>
    <col min="8706" max="8706" width="19.140625" style="60" customWidth="1"/>
    <col min="8707" max="8707" width="10.28515625" style="60" customWidth="1"/>
    <col min="8708" max="8708" width="11" style="60" customWidth="1"/>
    <col min="8709" max="8711" width="10.28515625" style="60" customWidth="1"/>
    <col min="8712" max="8712" width="13" style="60" customWidth="1"/>
    <col min="8713" max="8720" width="10.28515625" style="60" customWidth="1"/>
    <col min="8721" max="8961" width="9.140625" style="60"/>
    <col min="8962" max="8962" width="19.140625" style="60" customWidth="1"/>
    <col min="8963" max="8963" width="10.28515625" style="60" customWidth="1"/>
    <col min="8964" max="8964" width="11" style="60" customWidth="1"/>
    <col min="8965" max="8967" width="10.28515625" style="60" customWidth="1"/>
    <col min="8968" max="8968" width="13" style="60" customWidth="1"/>
    <col min="8969" max="8976" width="10.28515625" style="60" customWidth="1"/>
    <col min="8977" max="9217" width="9.140625" style="60"/>
    <col min="9218" max="9218" width="19.140625" style="60" customWidth="1"/>
    <col min="9219" max="9219" width="10.28515625" style="60" customWidth="1"/>
    <col min="9220" max="9220" width="11" style="60" customWidth="1"/>
    <col min="9221" max="9223" width="10.28515625" style="60" customWidth="1"/>
    <col min="9224" max="9224" width="13" style="60" customWidth="1"/>
    <col min="9225" max="9232" width="10.28515625" style="60" customWidth="1"/>
    <col min="9233" max="9473" width="9.140625" style="60"/>
    <col min="9474" max="9474" width="19.140625" style="60" customWidth="1"/>
    <col min="9475" max="9475" width="10.28515625" style="60" customWidth="1"/>
    <col min="9476" max="9476" width="11" style="60" customWidth="1"/>
    <col min="9477" max="9479" width="10.28515625" style="60" customWidth="1"/>
    <col min="9480" max="9480" width="13" style="60" customWidth="1"/>
    <col min="9481" max="9488" width="10.28515625" style="60" customWidth="1"/>
    <col min="9489" max="9729" width="9.140625" style="60"/>
    <col min="9730" max="9730" width="19.140625" style="60" customWidth="1"/>
    <col min="9731" max="9731" width="10.28515625" style="60" customWidth="1"/>
    <col min="9732" max="9732" width="11" style="60" customWidth="1"/>
    <col min="9733" max="9735" width="10.28515625" style="60" customWidth="1"/>
    <col min="9736" max="9736" width="13" style="60" customWidth="1"/>
    <col min="9737" max="9744" width="10.28515625" style="60" customWidth="1"/>
    <col min="9745" max="9985" width="9.140625" style="60"/>
    <col min="9986" max="9986" width="19.140625" style="60" customWidth="1"/>
    <col min="9987" max="9987" width="10.28515625" style="60" customWidth="1"/>
    <col min="9988" max="9988" width="11" style="60" customWidth="1"/>
    <col min="9989" max="9991" width="10.28515625" style="60" customWidth="1"/>
    <col min="9992" max="9992" width="13" style="60" customWidth="1"/>
    <col min="9993" max="10000" width="10.28515625" style="60" customWidth="1"/>
    <col min="10001" max="10241" width="9.140625" style="60"/>
    <col min="10242" max="10242" width="19.140625" style="60" customWidth="1"/>
    <col min="10243" max="10243" width="10.28515625" style="60" customWidth="1"/>
    <col min="10244" max="10244" width="11" style="60" customWidth="1"/>
    <col min="10245" max="10247" width="10.28515625" style="60" customWidth="1"/>
    <col min="10248" max="10248" width="13" style="60" customWidth="1"/>
    <col min="10249" max="10256" width="10.28515625" style="60" customWidth="1"/>
    <col min="10257" max="10497" width="9.140625" style="60"/>
    <col min="10498" max="10498" width="19.140625" style="60" customWidth="1"/>
    <col min="10499" max="10499" width="10.28515625" style="60" customWidth="1"/>
    <col min="10500" max="10500" width="11" style="60" customWidth="1"/>
    <col min="10501" max="10503" width="10.28515625" style="60" customWidth="1"/>
    <col min="10504" max="10504" width="13" style="60" customWidth="1"/>
    <col min="10505" max="10512" width="10.28515625" style="60" customWidth="1"/>
    <col min="10513" max="10753" width="9.140625" style="60"/>
    <col min="10754" max="10754" width="19.140625" style="60" customWidth="1"/>
    <col min="10755" max="10755" width="10.28515625" style="60" customWidth="1"/>
    <col min="10756" max="10756" width="11" style="60" customWidth="1"/>
    <col min="10757" max="10759" width="10.28515625" style="60" customWidth="1"/>
    <col min="10760" max="10760" width="13" style="60" customWidth="1"/>
    <col min="10761" max="10768" width="10.28515625" style="60" customWidth="1"/>
    <col min="10769" max="11009" width="9.140625" style="60"/>
    <col min="11010" max="11010" width="19.140625" style="60" customWidth="1"/>
    <col min="11011" max="11011" width="10.28515625" style="60" customWidth="1"/>
    <col min="11012" max="11012" width="11" style="60" customWidth="1"/>
    <col min="11013" max="11015" width="10.28515625" style="60" customWidth="1"/>
    <col min="11016" max="11016" width="13" style="60" customWidth="1"/>
    <col min="11017" max="11024" width="10.28515625" style="60" customWidth="1"/>
    <col min="11025" max="11265" width="9.140625" style="60"/>
    <col min="11266" max="11266" width="19.140625" style="60" customWidth="1"/>
    <col min="11267" max="11267" width="10.28515625" style="60" customWidth="1"/>
    <col min="11268" max="11268" width="11" style="60" customWidth="1"/>
    <col min="11269" max="11271" width="10.28515625" style="60" customWidth="1"/>
    <col min="11272" max="11272" width="13" style="60" customWidth="1"/>
    <col min="11273" max="11280" width="10.28515625" style="60" customWidth="1"/>
    <col min="11281" max="11521" width="9.140625" style="60"/>
    <col min="11522" max="11522" width="19.140625" style="60" customWidth="1"/>
    <col min="11523" max="11523" width="10.28515625" style="60" customWidth="1"/>
    <col min="11524" max="11524" width="11" style="60" customWidth="1"/>
    <col min="11525" max="11527" width="10.28515625" style="60" customWidth="1"/>
    <col min="11528" max="11528" width="13" style="60" customWidth="1"/>
    <col min="11529" max="11536" width="10.28515625" style="60" customWidth="1"/>
    <col min="11537" max="11777" width="9.140625" style="60"/>
    <col min="11778" max="11778" width="19.140625" style="60" customWidth="1"/>
    <col min="11779" max="11779" width="10.28515625" style="60" customWidth="1"/>
    <col min="11780" max="11780" width="11" style="60" customWidth="1"/>
    <col min="11781" max="11783" width="10.28515625" style="60" customWidth="1"/>
    <col min="11784" max="11784" width="13" style="60" customWidth="1"/>
    <col min="11785" max="11792" width="10.28515625" style="60" customWidth="1"/>
    <col min="11793" max="12033" width="9.140625" style="60"/>
    <col min="12034" max="12034" width="19.140625" style="60" customWidth="1"/>
    <col min="12035" max="12035" width="10.28515625" style="60" customWidth="1"/>
    <col min="12036" max="12036" width="11" style="60" customWidth="1"/>
    <col min="12037" max="12039" width="10.28515625" style="60" customWidth="1"/>
    <col min="12040" max="12040" width="13" style="60" customWidth="1"/>
    <col min="12041" max="12048" width="10.28515625" style="60" customWidth="1"/>
    <col min="12049" max="12289" width="9.140625" style="60"/>
    <col min="12290" max="12290" width="19.140625" style="60" customWidth="1"/>
    <col min="12291" max="12291" width="10.28515625" style="60" customWidth="1"/>
    <col min="12292" max="12292" width="11" style="60" customWidth="1"/>
    <col min="12293" max="12295" width="10.28515625" style="60" customWidth="1"/>
    <col min="12296" max="12296" width="13" style="60" customWidth="1"/>
    <col min="12297" max="12304" width="10.28515625" style="60" customWidth="1"/>
    <col min="12305" max="12545" width="9.140625" style="60"/>
    <col min="12546" max="12546" width="19.140625" style="60" customWidth="1"/>
    <col min="12547" max="12547" width="10.28515625" style="60" customWidth="1"/>
    <col min="12548" max="12548" width="11" style="60" customWidth="1"/>
    <col min="12549" max="12551" width="10.28515625" style="60" customWidth="1"/>
    <col min="12552" max="12552" width="13" style="60" customWidth="1"/>
    <col min="12553" max="12560" width="10.28515625" style="60" customWidth="1"/>
    <col min="12561" max="12801" width="9.140625" style="60"/>
    <col min="12802" max="12802" width="19.140625" style="60" customWidth="1"/>
    <col min="12803" max="12803" width="10.28515625" style="60" customWidth="1"/>
    <col min="12804" max="12804" width="11" style="60" customWidth="1"/>
    <col min="12805" max="12807" width="10.28515625" style="60" customWidth="1"/>
    <col min="12808" max="12808" width="13" style="60" customWidth="1"/>
    <col min="12809" max="12816" width="10.28515625" style="60" customWidth="1"/>
    <col min="12817" max="13057" width="9.140625" style="60"/>
    <col min="13058" max="13058" width="19.140625" style="60" customWidth="1"/>
    <col min="13059" max="13059" width="10.28515625" style="60" customWidth="1"/>
    <col min="13060" max="13060" width="11" style="60" customWidth="1"/>
    <col min="13061" max="13063" width="10.28515625" style="60" customWidth="1"/>
    <col min="13064" max="13064" width="13" style="60" customWidth="1"/>
    <col min="13065" max="13072" width="10.28515625" style="60" customWidth="1"/>
    <col min="13073" max="13313" width="9.140625" style="60"/>
    <col min="13314" max="13314" width="19.140625" style="60" customWidth="1"/>
    <col min="13315" max="13315" width="10.28515625" style="60" customWidth="1"/>
    <col min="13316" max="13316" width="11" style="60" customWidth="1"/>
    <col min="13317" max="13319" width="10.28515625" style="60" customWidth="1"/>
    <col min="13320" max="13320" width="13" style="60" customWidth="1"/>
    <col min="13321" max="13328" width="10.28515625" style="60" customWidth="1"/>
    <col min="13329" max="13569" width="9.140625" style="60"/>
    <col min="13570" max="13570" width="19.140625" style="60" customWidth="1"/>
    <col min="13571" max="13571" width="10.28515625" style="60" customWidth="1"/>
    <col min="13572" max="13572" width="11" style="60" customWidth="1"/>
    <col min="13573" max="13575" width="10.28515625" style="60" customWidth="1"/>
    <col min="13576" max="13576" width="13" style="60" customWidth="1"/>
    <col min="13577" max="13584" width="10.28515625" style="60" customWidth="1"/>
    <col min="13585" max="13825" width="9.140625" style="60"/>
    <col min="13826" max="13826" width="19.140625" style="60" customWidth="1"/>
    <col min="13827" max="13827" width="10.28515625" style="60" customWidth="1"/>
    <col min="13828" max="13828" width="11" style="60" customWidth="1"/>
    <col min="13829" max="13831" width="10.28515625" style="60" customWidth="1"/>
    <col min="13832" max="13832" width="13" style="60" customWidth="1"/>
    <col min="13833" max="13840" width="10.28515625" style="60" customWidth="1"/>
    <col min="13841" max="14081" width="9.140625" style="60"/>
    <col min="14082" max="14082" width="19.140625" style="60" customWidth="1"/>
    <col min="14083" max="14083" width="10.28515625" style="60" customWidth="1"/>
    <col min="14084" max="14084" width="11" style="60" customWidth="1"/>
    <col min="14085" max="14087" width="10.28515625" style="60" customWidth="1"/>
    <col min="14088" max="14088" width="13" style="60" customWidth="1"/>
    <col min="14089" max="14096" width="10.28515625" style="60" customWidth="1"/>
    <col min="14097" max="14337" width="9.140625" style="60"/>
    <col min="14338" max="14338" width="19.140625" style="60" customWidth="1"/>
    <col min="14339" max="14339" width="10.28515625" style="60" customWidth="1"/>
    <col min="14340" max="14340" width="11" style="60" customWidth="1"/>
    <col min="14341" max="14343" width="10.28515625" style="60" customWidth="1"/>
    <col min="14344" max="14344" width="13" style="60" customWidth="1"/>
    <col min="14345" max="14352" width="10.28515625" style="60" customWidth="1"/>
    <col min="14353" max="14593" width="9.140625" style="60"/>
    <col min="14594" max="14594" width="19.140625" style="60" customWidth="1"/>
    <col min="14595" max="14595" width="10.28515625" style="60" customWidth="1"/>
    <col min="14596" max="14596" width="11" style="60" customWidth="1"/>
    <col min="14597" max="14599" width="10.28515625" style="60" customWidth="1"/>
    <col min="14600" max="14600" width="13" style="60" customWidth="1"/>
    <col min="14601" max="14608" width="10.28515625" style="60" customWidth="1"/>
    <col min="14609" max="14849" width="9.140625" style="60"/>
    <col min="14850" max="14850" width="19.140625" style="60" customWidth="1"/>
    <col min="14851" max="14851" width="10.28515625" style="60" customWidth="1"/>
    <col min="14852" max="14852" width="11" style="60" customWidth="1"/>
    <col min="14853" max="14855" width="10.28515625" style="60" customWidth="1"/>
    <col min="14856" max="14856" width="13" style="60" customWidth="1"/>
    <col min="14857" max="14864" width="10.28515625" style="60" customWidth="1"/>
    <col min="14865" max="15105" width="9.140625" style="60"/>
    <col min="15106" max="15106" width="19.140625" style="60" customWidth="1"/>
    <col min="15107" max="15107" width="10.28515625" style="60" customWidth="1"/>
    <col min="15108" max="15108" width="11" style="60" customWidth="1"/>
    <col min="15109" max="15111" width="10.28515625" style="60" customWidth="1"/>
    <col min="15112" max="15112" width="13" style="60" customWidth="1"/>
    <col min="15113" max="15120" width="10.28515625" style="60" customWidth="1"/>
    <col min="15121" max="15361" width="9.140625" style="60"/>
    <col min="15362" max="15362" width="19.140625" style="60" customWidth="1"/>
    <col min="15363" max="15363" width="10.28515625" style="60" customWidth="1"/>
    <col min="15364" max="15364" width="11" style="60" customWidth="1"/>
    <col min="15365" max="15367" width="10.28515625" style="60" customWidth="1"/>
    <col min="15368" max="15368" width="13" style="60" customWidth="1"/>
    <col min="15369" max="15376" width="10.28515625" style="60" customWidth="1"/>
    <col min="15377" max="15617" width="9.140625" style="60"/>
    <col min="15618" max="15618" width="19.140625" style="60" customWidth="1"/>
    <col min="15619" max="15619" width="10.28515625" style="60" customWidth="1"/>
    <col min="15620" max="15620" width="11" style="60" customWidth="1"/>
    <col min="15621" max="15623" width="10.28515625" style="60" customWidth="1"/>
    <col min="15624" max="15624" width="13" style="60" customWidth="1"/>
    <col min="15625" max="15632" width="10.28515625" style="60" customWidth="1"/>
    <col min="15633" max="15873" width="9.140625" style="60"/>
    <col min="15874" max="15874" width="19.140625" style="60" customWidth="1"/>
    <col min="15875" max="15875" width="10.28515625" style="60" customWidth="1"/>
    <col min="15876" max="15876" width="11" style="60" customWidth="1"/>
    <col min="15877" max="15879" width="10.28515625" style="60" customWidth="1"/>
    <col min="15880" max="15880" width="13" style="60" customWidth="1"/>
    <col min="15881" max="15888" width="10.28515625" style="60" customWidth="1"/>
    <col min="15889" max="16129" width="9.140625" style="60"/>
    <col min="16130" max="16130" width="19.140625" style="60" customWidth="1"/>
    <col min="16131" max="16131" width="10.28515625" style="60" customWidth="1"/>
    <col min="16132" max="16132" width="11" style="60" customWidth="1"/>
    <col min="16133" max="16135" width="10.28515625" style="60" customWidth="1"/>
    <col min="16136" max="16136" width="13" style="60" customWidth="1"/>
    <col min="16137" max="16144" width="10.28515625" style="60" customWidth="1"/>
    <col min="16145" max="16384" width="9.140625" style="60"/>
  </cols>
  <sheetData>
    <row r="1" spans="2:16" ht="18">
      <c r="B1" s="1658" t="s">
        <v>1277</v>
      </c>
      <c r="C1" s="1658"/>
      <c r="D1" s="1658"/>
      <c r="E1" s="1658"/>
      <c r="F1" s="1658"/>
      <c r="G1" s="1658"/>
      <c r="H1" s="1658"/>
      <c r="I1" s="1658"/>
      <c r="J1" s="1658"/>
      <c r="K1" s="1658"/>
      <c r="L1" s="1658"/>
      <c r="M1" s="1658"/>
      <c r="N1" s="1658"/>
      <c r="O1" s="1658"/>
      <c r="P1" s="1658"/>
    </row>
    <row r="3" spans="2:16" ht="12.95" customHeight="1">
      <c r="B3" s="654" t="s">
        <v>1251</v>
      </c>
      <c r="C3" s="655"/>
    </row>
    <row r="4" spans="2:16" ht="12.95" customHeight="1">
      <c r="B4" s="654" t="s">
        <v>1</v>
      </c>
      <c r="C4" s="655"/>
    </row>
    <row r="6" spans="2:16" s="649" customFormat="1">
      <c r="B6" s="656" t="s">
        <v>75</v>
      </c>
      <c r="C6" s="1659" t="s">
        <v>1278</v>
      </c>
      <c r="D6" s="1660"/>
      <c r="E6" s="1659" t="s">
        <v>1279</v>
      </c>
      <c r="F6" s="1661"/>
      <c r="G6" s="1662" t="s">
        <v>1280</v>
      </c>
      <c r="H6" s="1660"/>
      <c r="I6" s="1659" t="s">
        <v>53</v>
      </c>
      <c r="J6" s="1660"/>
      <c r="K6" s="1663" t="s">
        <v>1281</v>
      </c>
      <c r="L6" s="1664"/>
      <c r="M6" s="1663" t="s">
        <v>1282</v>
      </c>
      <c r="N6" s="1664"/>
      <c r="O6" s="1665" t="s">
        <v>62</v>
      </c>
      <c r="P6" s="1666"/>
    </row>
    <row r="7" spans="2:16" s="649" customFormat="1" ht="18" customHeight="1">
      <c r="B7" s="657"/>
      <c r="C7" s="658" t="s">
        <v>59</v>
      </c>
      <c r="D7" s="659" t="s">
        <v>58</v>
      </c>
      <c r="E7" s="658" t="s">
        <v>59</v>
      </c>
      <c r="F7" s="660" t="s">
        <v>58</v>
      </c>
      <c r="G7" s="661" t="s">
        <v>59</v>
      </c>
      <c r="H7" s="659" t="s">
        <v>58</v>
      </c>
      <c r="I7" s="658" t="s">
        <v>59</v>
      </c>
      <c r="J7" s="659" t="s">
        <v>58</v>
      </c>
      <c r="K7" s="658" t="s">
        <v>59</v>
      </c>
      <c r="L7" s="660" t="s">
        <v>58</v>
      </c>
      <c r="M7" s="661" t="s">
        <v>59</v>
      </c>
      <c r="N7" s="659" t="s">
        <v>58</v>
      </c>
      <c r="O7" s="687" t="s">
        <v>59</v>
      </c>
      <c r="P7" s="688" t="s">
        <v>58</v>
      </c>
    </row>
    <row r="8" spans="2:16" s="650" customFormat="1" ht="18" customHeight="1">
      <c r="B8" s="662" t="s">
        <v>1252</v>
      </c>
      <c r="C8" s="663"/>
      <c r="D8" s="664"/>
      <c r="E8" s="665"/>
      <c r="F8" s="666"/>
      <c r="G8" s="667"/>
      <c r="H8" s="664"/>
      <c r="I8" s="665">
        <v>3</v>
      </c>
      <c r="J8" s="664">
        <v>170</v>
      </c>
      <c r="K8" s="685">
        <v>0</v>
      </c>
      <c r="L8" s="686">
        <v>0</v>
      </c>
      <c r="M8" s="685"/>
      <c r="N8" s="686"/>
      <c r="O8" s="689"/>
      <c r="P8" s="690"/>
    </row>
    <row r="9" spans="2:16" s="650" customFormat="1" ht="18" customHeight="1">
      <c r="B9" s="668" t="s">
        <v>1253</v>
      </c>
      <c r="C9" s="669"/>
      <c r="D9" s="670"/>
      <c r="E9" s="230"/>
      <c r="F9" s="671"/>
      <c r="G9" s="672"/>
      <c r="H9" s="670"/>
      <c r="I9" s="230"/>
      <c r="J9" s="670"/>
      <c r="K9" s="230"/>
      <c r="L9" s="671"/>
      <c r="M9" s="230"/>
      <c r="N9" s="671"/>
      <c r="O9" s="689"/>
      <c r="P9" s="691"/>
    </row>
    <row r="10" spans="2:16" s="650" customFormat="1" ht="18" customHeight="1">
      <c r="B10" s="668" t="s">
        <v>1254</v>
      </c>
      <c r="C10" s="669">
        <v>2</v>
      </c>
      <c r="D10" s="670">
        <v>194500</v>
      </c>
      <c r="E10" s="230"/>
      <c r="F10" s="671"/>
      <c r="G10" s="672"/>
      <c r="H10" s="670"/>
      <c r="I10" s="230"/>
      <c r="J10" s="670"/>
      <c r="K10" s="230"/>
      <c r="L10" s="671"/>
      <c r="M10" s="230"/>
      <c r="N10" s="671"/>
      <c r="O10" s="689"/>
      <c r="P10" s="691"/>
    </row>
    <row r="11" spans="2:16" s="650" customFormat="1" ht="18" customHeight="1">
      <c r="B11" s="668" t="s">
        <v>1255</v>
      </c>
      <c r="C11" s="669"/>
      <c r="D11" s="670"/>
      <c r="E11" s="230"/>
      <c r="F11" s="671"/>
      <c r="G11" s="672"/>
      <c r="H11" s="670"/>
      <c r="I11" s="230">
        <v>5</v>
      </c>
      <c r="J11" s="670">
        <v>145</v>
      </c>
      <c r="K11" s="230">
        <v>1</v>
      </c>
      <c r="L11" s="671">
        <v>15</v>
      </c>
      <c r="M11" s="230"/>
      <c r="N11" s="671"/>
      <c r="O11" s="689"/>
      <c r="P11" s="691"/>
    </row>
    <row r="12" spans="2:16" s="650" customFormat="1" ht="18" customHeight="1">
      <c r="B12" s="668" t="s">
        <v>1256</v>
      </c>
      <c r="C12" s="669">
        <v>2</v>
      </c>
      <c r="D12" s="670">
        <v>136000</v>
      </c>
      <c r="E12" s="230"/>
      <c r="F12" s="671"/>
      <c r="G12" s="672">
        <v>2</v>
      </c>
      <c r="H12" s="670">
        <v>104120</v>
      </c>
      <c r="I12" s="230">
        <v>5</v>
      </c>
      <c r="J12" s="670">
        <v>3209</v>
      </c>
      <c r="K12" s="230">
        <v>1</v>
      </c>
      <c r="L12" s="671">
        <v>40</v>
      </c>
      <c r="M12" s="230">
        <v>1</v>
      </c>
      <c r="N12" s="671">
        <v>90</v>
      </c>
      <c r="O12" s="689"/>
      <c r="P12" s="691"/>
    </row>
    <row r="13" spans="2:16" s="650" customFormat="1" ht="18" customHeight="1">
      <c r="B13" s="668" t="s">
        <v>1257</v>
      </c>
      <c r="C13" s="669"/>
      <c r="D13" s="670"/>
      <c r="E13" s="230"/>
      <c r="F13" s="671"/>
      <c r="G13" s="672"/>
      <c r="H13" s="670"/>
      <c r="I13" s="230">
        <v>2</v>
      </c>
      <c r="J13" s="670">
        <v>94</v>
      </c>
      <c r="K13" s="230"/>
      <c r="L13" s="671"/>
      <c r="M13" s="230"/>
      <c r="N13" s="671"/>
      <c r="O13" s="689"/>
      <c r="P13" s="691"/>
    </row>
    <row r="14" spans="2:16" s="650" customFormat="1" ht="18" customHeight="1">
      <c r="B14" s="668" t="s">
        <v>1258</v>
      </c>
      <c r="C14" s="669"/>
      <c r="D14" s="670"/>
      <c r="E14" s="230"/>
      <c r="F14" s="671"/>
      <c r="G14" s="672"/>
      <c r="H14" s="670"/>
      <c r="I14" s="230">
        <v>6</v>
      </c>
      <c r="J14" s="670">
        <v>113</v>
      </c>
      <c r="K14" s="230">
        <v>1</v>
      </c>
      <c r="L14" s="671">
        <v>30</v>
      </c>
      <c r="M14" s="230">
        <v>2</v>
      </c>
      <c r="N14" s="671">
        <v>67</v>
      </c>
      <c r="O14" s="689"/>
      <c r="P14" s="691"/>
    </row>
    <row r="15" spans="2:16" s="650" customFormat="1" ht="18" customHeight="1">
      <c r="B15" s="668" t="s">
        <v>1283</v>
      </c>
      <c r="C15" s="669"/>
      <c r="D15" s="670"/>
      <c r="E15" s="230"/>
      <c r="F15" s="671"/>
      <c r="G15" s="672"/>
      <c r="H15" s="670"/>
      <c r="I15" s="230"/>
      <c r="J15" s="670"/>
      <c r="K15" s="230"/>
      <c r="L15" s="671"/>
      <c r="M15" s="230"/>
      <c r="N15" s="671"/>
      <c r="O15" s="689"/>
      <c r="P15" s="691"/>
    </row>
    <row r="16" spans="2:16" s="650" customFormat="1" ht="18" customHeight="1">
      <c r="B16" s="668" t="s">
        <v>1261</v>
      </c>
      <c r="C16" s="669"/>
      <c r="D16" s="670"/>
      <c r="E16" s="230"/>
      <c r="F16" s="671"/>
      <c r="G16" s="672"/>
      <c r="H16" s="670"/>
      <c r="I16" s="230"/>
      <c r="J16" s="670"/>
      <c r="K16" s="230"/>
      <c r="L16" s="671"/>
      <c r="M16" s="230"/>
      <c r="N16" s="671"/>
      <c r="O16" s="689"/>
      <c r="P16" s="691"/>
    </row>
    <row r="17" spans="2:16" s="650" customFormat="1" ht="18" customHeight="1">
      <c r="B17" s="668" t="s">
        <v>1262</v>
      </c>
      <c r="C17" s="669"/>
      <c r="D17" s="670"/>
      <c r="E17" s="230"/>
      <c r="F17" s="671"/>
      <c r="G17" s="672"/>
      <c r="H17" s="670"/>
      <c r="I17" s="230">
        <v>1</v>
      </c>
      <c r="J17" s="670">
        <v>30</v>
      </c>
      <c r="K17" s="230"/>
      <c r="L17" s="671"/>
      <c r="M17" s="230"/>
      <c r="N17" s="671"/>
      <c r="O17" s="689"/>
      <c r="P17" s="691"/>
    </row>
    <row r="18" spans="2:16" s="650" customFormat="1" ht="18" customHeight="1">
      <c r="B18" s="668" t="s">
        <v>1263</v>
      </c>
      <c r="C18" s="669">
        <v>3</v>
      </c>
      <c r="D18" s="670">
        <v>170000</v>
      </c>
      <c r="E18" s="230"/>
      <c r="F18" s="671"/>
      <c r="G18" s="672">
        <v>1</v>
      </c>
      <c r="H18" s="670">
        <v>224400</v>
      </c>
      <c r="I18" s="230"/>
      <c r="J18" s="670"/>
      <c r="K18" s="230">
        <v>0</v>
      </c>
      <c r="L18" s="671">
        <v>0</v>
      </c>
      <c r="M18" s="230"/>
      <c r="N18" s="671"/>
      <c r="O18" s="689"/>
      <c r="P18" s="691"/>
    </row>
    <row r="19" spans="2:16" s="650" customFormat="1" ht="18" customHeight="1">
      <c r="B19" s="668" t="s">
        <v>1264</v>
      </c>
      <c r="C19" s="669"/>
      <c r="D19" s="670"/>
      <c r="E19" s="230"/>
      <c r="F19" s="671"/>
      <c r="G19" s="672"/>
      <c r="H19" s="670"/>
      <c r="I19" s="230"/>
      <c r="J19" s="670"/>
      <c r="K19" s="230"/>
      <c r="L19" s="671"/>
      <c r="M19" s="230"/>
      <c r="N19" s="671"/>
      <c r="O19" s="689"/>
      <c r="P19" s="691"/>
    </row>
    <row r="20" spans="2:16" s="650" customFormat="1" ht="18" customHeight="1">
      <c r="B20" s="673" t="s">
        <v>1265</v>
      </c>
      <c r="C20" s="674"/>
      <c r="D20" s="675"/>
      <c r="E20" s="676"/>
      <c r="F20" s="677"/>
      <c r="G20" s="678">
        <v>1</v>
      </c>
      <c r="H20" s="675">
        <v>250000</v>
      </c>
      <c r="I20" s="676"/>
      <c r="J20" s="675"/>
      <c r="K20" s="230"/>
      <c r="L20" s="671"/>
      <c r="M20" s="230"/>
      <c r="N20" s="671"/>
      <c r="O20" s="689"/>
      <c r="P20" s="692"/>
    </row>
    <row r="21" spans="2:16" s="650" customFormat="1" ht="18" customHeight="1">
      <c r="B21" s="673" t="s">
        <v>1266</v>
      </c>
      <c r="C21" s="674">
        <v>1</v>
      </c>
      <c r="D21" s="675">
        <v>40000</v>
      </c>
      <c r="E21" s="676"/>
      <c r="F21" s="677"/>
      <c r="G21" s="678"/>
      <c r="H21" s="675"/>
      <c r="I21" s="676">
        <v>1</v>
      </c>
      <c r="J21" s="675">
        <v>30</v>
      </c>
      <c r="K21" s="230"/>
      <c r="L21" s="671"/>
      <c r="M21" s="230"/>
      <c r="N21" s="671"/>
      <c r="O21" s="689"/>
      <c r="P21" s="692"/>
    </row>
    <row r="22" spans="2:16" s="650" customFormat="1" ht="18" customHeight="1">
      <c r="B22" s="673" t="s">
        <v>1284</v>
      </c>
      <c r="C22" s="674"/>
      <c r="D22" s="675"/>
      <c r="E22" s="676"/>
      <c r="F22" s="677"/>
      <c r="G22" s="678"/>
      <c r="H22" s="675"/>
      <c r="I22" s="676"/>
      <c r="J22" s="675"/>
      <c r="K22" s="230">
        <v>1</v>
      </c>
      <c r="L22" s="671">
        <v>25</v>
      </c>
      <c r="M22" s="230"/>
      <c r="N22" s="671"/>
      <c r="O22" s="689"/>
      <c r="P22" s="692"/>
    </row>
    <row r="23" spans="2:16" s="650" customFormat="1" ht="18" customHeight="1">
      <c r="B23" s="673" t="s">
        <v>1267</v>
      </c>
      <c r="C23" s="674"/>
      <c r="D23" s="675"/>
      <c r="E23" s="676"/>
      <c r="F23" s="677"/>
      <c r="G23" s="678"/>
      <c r="H23" s="675"/>
      <c r="I23" s="676">
        <v>1</v>
      </c>
      <c r="J23" s="675">
        <v>700</v>
      </c>
      <c r="K23" s="230"/>
      <c r="L23" s="671"/>
      <c r="M23" s="230"/>
      <c r="N23" s="671"/>
      <c r="O23" s="689"/>
      <c r="P23" s="692"/>
    </row>
    <row r="24" spans="2:16" s="650" customFormat="1" ht="18" customHeight="1">
      <c r="B24" s="673" t="s">
        <v>1285</v>
      </c>
      <c r="C24" s="674"/>
      <c r="D24" s="675"/>
      <c r="E24" s="676"/>
      <c r="F24" s="677"/>
      <c r="G24" s="678"/>
      <c r="H24" s="675"/>
      <c r="I24" s="676">
        <v>2</v>
      </c>
      <c r="J24" s="675">
        <v>65</v>
      </c>
      <c r="K24" s="230">
        <v>1</v>
      </c>
      <c r="L24" s="671">
        <v>15</v>
      </c>
      <c r="M24" s="230">
        <v>1</v>
      </c>
      <c r="N24" s="671">
        <v>20</v>
      </c>
      <c r="O24" s="689"/>
      <c r="P24" s="692"/>
    </row>
    <row r="25" spans="2:16" s="650" customFormat="1" ht="18" customHeight="1">
      <c r="B25" s="673" t="s">
        <v>1269</v>
      </c>
      <c r="C25" s="674">
        <v>2</v>
      </c>
      <c r="D25" s="675">
        <v>330000</v>
      </c>
      <c r="E25" s="676">
        <v>2</v>
      </c>
      <c r="F25" s="677">
        <v>1222080</v>
      </c>
      <c r="G25" s="678"/>
      <c r="H25" s="675"/>
      <c r="I25" s="676"/>
      <c r="J25" s="675"/>
      <c r="K25" s="230">
        <v>2</v>
      </c>
      <c r="L25" s="671">
        <v>60</v>
      </c>
      <c r="M25" s="230">
        <v>2</v>
      </c>
      <c r="N25" s="671">
        <v>900</v>
      </c>
      <c r="O25" s="689"/>
      <c r="P25" s="692"/>
    </row>
    <row r="26" spans="2:16" s="650" customFormat="1" ht="18" customHeight="1">
      <c r="B26" s="673" t="s">
        <v>1260</v>
      </c>
      <c r="C26" s="674"/>
      <c r="D26" s="675"/>
      <c r="E26" s="676"/>
      <c r="F26" s="677"/>
      <c r="G26" s="678"/>
      <c r="H26" s="675"/>
      <c r="I26" s="676"/>
      <c r="J26" s="675"/>
      <c r="K26" s="676"/>
      <c r="L26" s="677"/>
      <c r="M26" s="676"/>
      <c r="N26" s="677"/>
      <c r="O26" s="693"/>
      <c r="P26" s="692"/>
    </row>
    <row r="27" spans="2:16" s="651" customFormat="1" ht="18" customHeight="1" thickBot="1">
      <c r="B27" s="679" t="s">
        <v>22</v>
      </c>
      <c r="C27" s="680">
        <f t="shared" ref="C27:N27" si="0">SUM(C8:C26)</f>
        <v>10</v>
      </c>
      <c r="D27" s="681">
        <f t="shared" si="0"/>
        <v>870500</v>
      </c>
      <c r="E27" s="680">
        <f t="shared" si="0"/>
        <v>2</v>
      </c>
      <c r="F27" s="681">
        <f t="shared" si="0"/>
        <v>1222080</v>
      </c>
      <c r="G27" s="680">
        <f t="shared" si="0"/>
        <v>4</v>
      </c>
      <c r="H27" s="681">
        <f t="shared" si="0"/>
        <v>578520</v>
      </c>
      <c r="I27" s="680">
        <f t="shared" si="0"/>
        <v>26</v>
      </c>
      <c r="J27" s="680">
        <f t="shared" si="0"/>
        <v>4556</v>
      </c>
      <c r="K27" s="680">
        <f t="shared" si="0"/>
        <v>7</v>
      </c>
      <c r="L27" s="681">
        <f t="shared" si="0"/>
        <v>185</v>
      </c>
      <c r="M27" s="680">
        <f t="shared" si="0"/>
        <v>6</v>
      </c>
      <c r="N27" s="681">
        <f t="shared" si="0"/>
        <v>1077</v>
      </c>
      <c r="O27" s="694">
        <v>0</v>
      </c>
      <c r="P27" s="695">
        <v>0</v>
      </c>
    </row>
    <row r="28" spans="2:16">
      <c r="I28" s="1652" t="s">
        <v>1755</v>
      </c>
      <c r="J28" s="1652"/>
      <c r="K28" s="1652" t="s">
        <v>1760</v>
      </c>
      <c r="L28" s="1652"/>
      <c r="M28" s="1652" t="s">
        <v>1465</v>
      </c>
      <c r="N28" s="1652"/>
    </row>
    <row r="53" spans="2:16" ht="12.95" customHeight="1">
      <c r="B53" s="654" t="s">
        <v>1286</v>
      </c>
      <c r="C53" s="682"/>
    </row>
    <row r="54" spans="2:16" ht="12.95" customHeight="1">
      <c r="B54" s="654" t="s">
        <v>1</v>
      </c>
      <c r="C54" s="682"/>
    </row>
    <row r="56" spans="2:16" s="649" customFormat="1">
      <c r="B56" s="656" t="s">
        <v>75</v>
      </c>
      <c r="C56" s="1659" t="s">
        <v>1278</v>
      </c>
      <c r="D56" s="1660"/>
      <c r="E56" s="1659" t="s">
        <v>1279</v>
      </c>
      <c r="F56" s="1661"/>
      <c r="G56" s="1662" t="s">
        <v>1280</v>
      </c>
      <c r="H56" s="1660"/>
      <c r="I56" s="1659" t="s">
        <v>53</v>
      </c>
      <c r="J56" s="1660"/>
      <c r="K56" s="1663" t="s">
        <v>1281</v>
      </c>
      <c r="L56" s="1664"/>
      <c r="M56" s="1663" t="s">
        <v>1282</v>
      </c>
      <c r="N56" s="1664"/>
      <c r="O56" s="1665" t="s">
        <v>62</v>
      </c>
      <c r="P56" s="1666"/>
    </row>
    <row r="57" spans="2:16" s="649" customFormat="1" ht="18" customHeight="1">
      <c r="B57" s="657"/>
      <c r="C57" s="658" t="s">
        <v>59</v>
      </c>
      <c r="D57" s="659" t="s">
        <v>58</v>
      </c>
      <c r="E57" s="658" t="s">
        <v>59</v>
      </c>
      <c r="F57" s="660" t="s">
        <v>58</v>
      </c>
      <c r="G57" s="661" t="s">
        <v>59</v>
      </c>
      <c r="H57" s="659" t="s">
        <v>58</v>
      </c>
      <c r="I57" s="658" t="s">
        <v>59</v>
      </c>
      <c r="J57" s="659" t="s">
        <v>58</v>
      </c>
      <c r="K57" s="658" t="s">
        <v>59</v>
      </c>
      <c r="L57" s="660" t="s">
        <v>58</v>
      </c>
      <c r="M57" s="661" t="s">
        <v>59</v>
      </c>
      <c r="N57" s="659" t="s">
        <v>58</v>
      </c>
      <c r="O57" s="687" t="s">
        <v>59</v>
      </c>
      <c r="P57" s="688" t="s">
        <v>58</v>
      </c>
    </row>
    <row r="58" spans="2:16" s="650" customFormat="1" ht="18" customHeight="1">
      <c r="B58" s="662" t="s">
        <v>1192</v>
      </c>
      <c r="C58" s="663"/>
      <c r="D58" s="664"/>
      <c r="E58" s="665"/>
      <c r="F58" s="666"/>
      <c r="G58" s="665"/>
      <c r="H58" s="666"/>
      <c r="I58" s="667">
        <v>16</v>
      </c>
      <c r="J58" s="664">
        <v>1218</v>
      </c>
      <c r="K58" s="665">
        <v>9</v>
      </c>
      <c r="L58" s="666">
        <v>333</v>
      </c>
      <c r="M58" s="665">
        <v>3</v>
      </c>
      <c r="N58" s="666">
        <v>32</v>
      </c>
      <c r="O58" s="696"/>
      <c r="P58" s="697"/>
    </row>
    <row r="59" spans="2:16" s="650" customFormat="1" ht="18" customHeight="1">
      <c r="B59" s="662" t="s">
        <v>1432</v>
      </c>
      <c r="C59" s="1236"/>
      <c r="D59" s="1237"/>
      <c r="E59" s="1234"/>
      <c r="F59" s="1235"/>
      <c r="G59" s="1234"/>
      <c r="H59" s="1235"/>
      <c r="I59" s="698">
        <v>3</v>
      </c>
      <c r="J59" s="1237">
        <v>620</v>
      </c>
      <c r="K59" s="1234">
        <v>4</v>
      </c>
      <c r="L59" s="1235">
        <v>262</v>
      </c>
      <c r="M59" s="1234"/>
      <c r="N59" s="1235"/>
      <c r="O59" s="696"/>
      <c r="P59" s="697"/>
    </row>
    <row r="60" spans="2:16" s="650" customFormat="1" ht="18" customHeight="1">
      <c r="B60" s="662" t="s">
        <v>1198</v>
      </c>
      <c r="C60" s="683"/>
      <c r="D60" s="684"/>
      <c r="E60" s="685"/>
      <c r="F60" s="686"/>
      <c r="G60" s="685"/>
      <c r="H60" s="686"/>
      <c r="I60" s="698">
        <v>9</v>
      </c>
      <c r="J60" s="684">
        <v>323</v>
      </c>
      <c r="K60" s="685"/>
      <c r="L60" s="686"/>
      <c r="M60" s="685"/>
      <c r="N60" s="686"/>
      <c r="O60" s="696"/>
      <c r="P60" s="697"/>
    </row>
    <row r="61" spans="2:16" s="650" customFormat="1" ht="18" customHeight="1">
      <c r="B61" s="668" t="s">
        <v>1199</v>
      </c>
      <c r="C61" s="669"/>
      <c r="D61" s="670"/>
      <c r="E61" s="230"/>
      <c r="F61" s="671"/>
      <c r="G61" s="230"/>
      <c r="H61" s="671"/>
      <c r="I61" s="672">
        <v>2</v>
      </c>
      <c r="J61" s="670">
        <v>70</v>
      </c>
      <c r="K61" s="230"/>
      <c r="L61" s="671"/>
      <c r="M61" s="230"/>
      <c r="N61" s="671"/>
      <c r="O61" s="689"/>
      <c r="P61" s="691"/>
    </row>
    <row r="62" spans="2:16" s="650" customFormat="1" ht="18" customHeight="1">
      <c r="B62" s="668" t="s">
        <v>1287</v>
      </c>
      <c r="C62" s="669"/>
      <c r="D62" s="670"/>
      <c r="E62" s="230"/>
      <c r="F62" s="671"/>
      <c r="G62" s="230"/>
      <c r="H62" s="671"/>
      <c r="I62" s="672">
        <v>11</v>
      </c>
      <c r="J62" s="670">
        <v>436</v>
      </c>
      <c r="K62" s="230"/>
      <c r="L62" s="671"/>
      <c r="M62" s="230"/>
      <c r="N62" s="671"/>
      <c r="O62" s="689"/>
      <c r="P62" s="691"/>
    </row>
    <row r="63" spans="2:16" s="650" customFormat="1" ht="18" customHeight="1">
      <c r="B63" s="668" t="s">
        <v>1195</v>
      </c>
      <c r="C63" s="669">
        <v>1</v>
      </c>
      <c r="D63" s="670">
        <v>80000</v>
      </c>
      <c r="E63" s="230"/>
      <c r="F63" s="671"/>
      <c r="G63" s="230"/>
      <c r="H63" s="671"/>
      <c r="I63" s="672">
        <v>14</v>
      </c>
      <c r="J63" s="670">
        <v>659</v>
      </c>
      <c r="K63" s="230">
        <v>1</v>
      </c>
      <c r="L63" s="671">
        <v>100</v>
      </c>
      <c r="M63" s="230">
        <v>1</v>
      </c>
      <c r="N63" s="671">
        <v>45</v>
      </c>
      <c r="O63" s="689"/>
      <c r="P63" s="691"/>
    </row>
    <row r="64" spans="2:16" s="650" customFormat="1" ht="18" customHeight="1">
      <c r="B64" s="668" t="s">
        <v>1191</v>
      </c>
      <c r="C64" s="669"/>
      <c r="D64" s="670"/>
      <c r="E64" s="230"/>
      <c r="F64" s="671"/>
      <c r="G64" s="230"/>
      <c r="H64" s="671"/>
      <c r="I64" s="672">
        <v>5</v>
      </c>
      <c r="J64" s="670">
        <v>1430</v>
      </c>
      <c r="K64" s="230">
        <v>4</v>
      </c>
      <c r="L64" s="671">
        <v>90</v>
      </c>
      <c r="M64" s="230">
        <v>2</v>
      </c>
      <c r="N64" s="671">
        <v>380</v>
      </c>
      <c r="O64" s="689"/>
      <c r="P64" s="691"/>
    </row>
    <row r="65" spans="2:16" s="650" customFormat="1" ht="18" customHeight="1">
      <c r="B65" s="668" t="s">
        <v>1196</v>
      </c>
      <c r="C65" s="669">
        <v>9</v>
      </c>
      <c r="D65" s="670">
        <v>893200</v>
      </c>
      <c r="E65" s="230"/>
      <c r="F65" s="671"/>
      <c r="G65" s="230"/>
      <c r="H65" s="671"/>
      <c r="I65" s="672">
        <v>10</v>
      </c>
      <c r="J65" s="670">
        <v>525</v>
      </c>
      <c r="K65" s="230">
        <v>3</v>
      </c>
      <c r="L65" s="671">
        <v>107</v>
      </c>
      <c r="M65" s="230"/>
      <c r="N65" s="671"/>
      <c r="O65" s="689"/>
      <c r="P65" s="691"/>
    </row>
    <row r="66" spans="2:16" s="650" customFormat="1" ht="18" customHeight="1">
      <c r="B66" s="668" t="s">
        <v>1288</v>
      </c>
      <c r="C66" s="669">
        <v>4</v>
      </c>
      <c r="D66" s="670">
        <v>508700</v>
      </c>
      <c r="E66" s="230"/>
      <c r="F66" s="671"/>
      <c r="G66" s="230"/>
      <c r="H66" s="671"/>
      <c r="I66" s="672">
        <v>11</v>
      </c>
      <c r="J66" s="670">
        <v>80268</v>
      </c>
      <c r="K66" s="230">
        <v>8</v>
      </c>
      <c r="L66" s="671">
        <v>210</v>
      </c>
      <c r="M66" s="230">
        <v>4</v>
      </c>
      <c r="N66" s="671">
        <v>43</v>
      </c>
      <c r="O66" s="689"/>
      <c r="P66" s="691"/>
    </row>
    <row r="67" spans="2:16" s="650" customFormat="1" ht="18" customHeight="1">
      <c r="B67" s="668" t="s">
        <v>1289</v>
      </c>
      <c r="C67" s="674">
        <v>6</v>
      </c>
      <c r="D67" s="675">
        <v>741000</v>
      </c>
      <c r="E67" s="676"/>
      <c r="F67" s="677"/>
      <c r="G67" s="676"/>
      <c r="H67" s="677"/>
      <c r="I67" s="678">
        <v>13</v>
      </c>
      <c r="J67" s="675">
        <v>940</v>
      </c>
      <c r="K67" s="676">
        <v>4</v>
      </c>
      <c r="L67" s="677">
        <v>30095</v>
      </c>
      <c r="M67" s="676"/>
      <c r="N67" s="677"/>
      <c r="O67" s="693"/>
      <c r="P67" s="692"/>
    </row>
    <row r="68" spans="2:16" s="318" customFormat="1" ht="18" customHeight="1" thickBot="1">
      <c r="B68" s="679" t="s">
        <v>22</v>
      </c>
      <c r="C68" s="680">
        <f>SUM(C58:C67)</f>
        <v>20</v>
      </c>
      <c r="D68" s="699">
        <f>SUM(D58:D67)</f>
        <v>2222900</v>
      </c>
      <c r="E68" s="700">
        <v>0</v>
      </c>
      <c r="F68" s="701">
        <v>0</v>
      </c>
      <c r="G68" s="700" t="s">
        <v>51</v>
      </c>
      <c r="H68" s="701" t="s">
        <v>51</v>
      </c>
      <c r="I68" s="715">
        <f t="shared" ref="I68:P68" si="1">SUM(I58:I67)</f>
        <v>94</v>
      </c>
      <c r="J68" s="699">
        <f t="shared" si="1"/>
        <v>86489</v>
      </c>
      <c r="K68" s="680">
        <f t="shared" si="1"/>
        <v>33</v>
      </c>
      <c r="L68" s="681">
        <f t="shared" si="1"/>
        <v>31197</v>
      </c>
      <c r="M68" s="715">
        <f t="shared" si="1"/>
        <v>10</v>
      </c>
      <c r="N68" s="699">
        <f t="shared" si="1"/>
        <v>500</v>
      </c>
      <c r="O68" s="716">
        <f t="shared" si="1"/>
        <v>0</v>
      </c>
      <c r="P68" s="717">
        <f t="shared" si="1"/>
        <v>0</v>
      </c>
    </row>
    <row r="69" spans="2:16" s="318" customFormat="1" ht="18" customHeight="1">
      <c r="B69" s="702"/>
      <c r="C69" s="703"/>
      <c r="D69" s="703"/>
      <c r="E69" s="704"/>
      <c r="F69" s="704"/>
      <c r="G69" s="704"/>
      <c r="H69" s="704"/>
      <c r="I69" s="1652" t="s">
        <v>1761</v>
      </c>
      <c r="J69" s="1652"/>
      <c r="K69" s="1652" t="s">
        <v>1757</v>
      </c>
      <c r="L69" s="1652"/>
      <c r="M69" s="1652" t="s">
        <v>1755</v>
      </c>
      <c r="N69" s="1652"/>
      <c r="O69" s="718"/>
      <c r="P69" s="718"/>
    </row>
    <row r="71" spans="2:16" ht="12.95" customHeight="1">
      <c r="B71" s="654" t="s">
        <v>1290</v>
      </c>
      <c r="C71" s="682"/>
    </row>
    <row r="72" spans="2:16" ht="12.95" customHeight="1">
      <c r="B72" s="654" t="s">
        <v>1</v>
      </c>
      <c r="C72" s="682"/>
    </row>
    <row r="74" spans="2:16" s="649" customFormat="1">
      <c r="B74" s="656" t="s">
        <v>75</v>
      </c>
      <c r="C74" s="1659" t="s">
        <v>1278</v>
      </c>
      <c r="D74" s="1661"/>
      <c r="E74" s="1662" t="s">
        <v>1279</v>
      </c>
      <c r="F74" s="1660"/>
      <c r="G74" s="1659" t="s">
        <v>1280</v>
      </c>
      <c r="H74" s="1661"/>
      <c r="I74" s="1662" t="s">
        <v>53</v>
      </c>
      <c r="J74" s="1660"/>
      <c r="K74" s="1659" t="s">
        <v>1281</v>
      </c>
      <c r="L74" s="1661"/>
      <c r="M74" s="1662" t="s">
        <v>1282</v>
      </c>
      <c r="N74" s="1660"/>
      <c r="O74" s="1665" t="s">
        <v>62</v>
      </c>
      <c r="P74" s="1666"/>
    </row>
    <row r="75" spans="2:16" s="649" customFormat="1" ht="18" customHeight="1">
      <c r="B75" s="657"/>
      <c r="C75" s="658" t="s">
        <v>59</v>
      </c>
      <c r="D75" s="660" t="s">
        <v>58</v>
      </c>
      <c r="E75" s="661" t="s">
        <v>59</v>
      </c>
      <c r="F75" s="659" t="s">
        <v>58</v>
      </c>
      <c r="G75" s="658" t="s">
        <v>59</v>
      </c>
      <c r="H75" s="660" t="s">
        <v>58</v>
      </c>
      <c r="I75" s="661" t="s">
        <v>59</v>
      </c>
      <c r="J75" s="659" t="s">
        <v>58</v>
      </c>
      <c r="K75" s="658" t="s">
        <v>59</v>
      </c>
      <c r="L75" s="660" t="s">
        <v>58</v>
      </c>
      <c r="M75" s="661" t="s">
        <v>59</v>
      </c>
      <c r="N75" s="659" t="s">
        <v>58</v>
      </c>
      <c r="O75" s="687" t="s">
        <v>59</v>
      </c>
      <c r="P75" s="688" t="s">
        <v>58</v>
      </c>
    </row>
    <row r="76" spans="2:16" s="650" customFormat="1" ht="18" customHeight="1">
      <c r="B76" s="705" t="s">
        <v>1291</v>
      </c>
      <c r="C76" s="685">
        <v>2</v>
      </c>
      <c r="D76" s="686">
        <v>141000</v>
      </c>
      <c r="E76" s="698"/>
      <c r="F76" s="684"/>
      <c r="G76" s="685"/>
      <c r="H76" s="686"/>
      <c r="I76" s="698">
        <v>4</v>
      </c>
      <c r="J76" s="684">
        <v>220</v>
      </c>
      <c r="K76" s="685"/>
      <c r="L76" s="686"/>
      <c r="M76" s="698">
        <v>3</v>
      </c>
      <c r="N76" s="684">
        <v>500</v>
      </c>
      <c r="O76" s="696"/>
      <c r="P76" s="697"/>
    </row>
    <row r="77" spans="2:16" s="650" customFormat="1" ht="18" customHeight="1">
      <c r="B77" s="706" t="s">
        <v>1292</v>
      </c>
      <c r="C77" s="230"/>
      <c r="D77" s="671"/>
      <c r="E77" s="672"/>
      <c r="F77" s="670"/>
      <c r="G77" s="230"/>
      <c r="H77" s="671"/>
      <c r="I77" s="672">
        <v>1</v>
      </c>
      <c r="J77" s="670">
        <v>80</v>
      </c>
      <c r="K77" s="230">
        <v>1</v>
      </c>
      <c r="L77" s="671">
        <v>35</v>
      </c>
      <c r="M77" s="672">
        <v>1</v>
      </c>
      <c r="N77" s="670">
        <v>120</v>
      </c>
      <c r="O77" s="689"/>
      <c r="P77" s="691"/>
    </row>
    <row r="78" spans="2:16" s="650" customFormat="1" ht="18" customHeight="1">
      <c r="B78" s="706" t="s">
        <v>1201</v>
      </c>
      <c r="C78" s="230">
        <v>1</v>
      </c>
      <c r="D78" s="671">
        <v>300000</v>
      </c>
      <c r="E78" s="672"/>
      <c r="F78" s="670"/>
      <c r="G78" s="230">
        <v>1</v>
      </c>
      <c r="H78" s="671">
        <v>160000</v>
      </c>
      <c r="I78" s="672">
        <v>2</v>
      </c>
      <c r="J78" s="670">
        <v>100</v>
      </c>
      <c r="K78" s="230"/>
      <c r="L78" s="671"/>
      <c r="M78" s="672"/>
      <c r="N78" s="670"/>
      <c r="O78" s="689"/>
      <c r="P78" s="691"/>
    </row>
    <row r="79" spans="2:16" s="650" customFormat="1" ht="18" customHeight="1">
      <c r="B79" s="706" t="s">
        <v>1204</v>
      </c>
      <c r="C79" s="230">
        <v>16</v>
      </c>
      <c r="D79" s="671">
        <v>1882100</v>
      </c>
      <c r="E79" s="672"/>
      <c r="F79" s="670"/>
      <c r="G79" s="230"/>
      <c r="H79" s="671"/>
      <c r="I79" s="672">
        <v>6</v>
      </c>
      <c r="J79" s="670">
        <v>785</v>
      </c>
      <c r="K79" s="230">
        <v>1</v>
      </c>
      <c r="L79" s="671">
        <v>300</v>
      </c>
      <c r="M79" s="672">
        <v>0</v>
      </c>
      <c r="N79" s="670">
        <v>0</v>
      </c>
      <c r="O79" s="689"/>
      <c r="P79" s="691"/>
    </row>
    <row r="80" spans="2:16" s="650" customFormat="1" ht="18" customHeight="1">
      <c r="B80" s="706" t="s">
        <v>1202</v>
      </c>
      <c r="C80" s="230"/>
      <c r="D80" s="671"/>
      <c r="E80" s="672"/>
      <c r="F80" s="670"/>
      <c r="G80" s="230"/>
      <c r="H80" s="671"/>
      <c r="I80" s="672"/>
      <c r="J80" s="670"/>
      <c r="K80" s="230"/>
      <c r="L80" s="671"/>
      <c r="M80" s="672"/>
      <c r="N80" s="670"/>
      <c r="O80" s="689"/>
      <c r="P80" s="691"/>
    </row>
    <row r="81" spans="2:16" s="650" customFormat="1" ht="18" customHeight="1">
      <c r="B81" s="706" t="s">
        <v>1203</v>
      </c>
      <c r="C81" s="230"/>
      <c r="D81" s="671"/>
      <c r="E81" s="672"/>
      <c r="F81" s="670"/>
      <c r="G81" s="230"/>
      <c r="H81" s="671"/>
      <c r="I81" s="672">
        <v>1</v>
      </c>
      <c r="J81" s="670">
        <v>2000</v>
      </c>
      <c r="K81" s="230">
        <v>1</v>
      </c>
      <c r="L81" s="671">
        <v>30</v>
      </c>
      <c r="M81" s="672"/>
      <c r="N81" s="670"/>
      <c r="O81" s="689"/>
      <c r="P81" s="691"/>
    </row>
    <row r="82" spans="2:16" s="650" customFormat="1" ht="18" customHeight="1">
      <c r="B82" s="706" t="s">
        <v>1208</v>
      </c>
      <c r="C82" s="230"/>
      <c r="D82" s="671"/>
      <c r="E82" s="672"/>
      <c r="F82" s="670"/>
      <c r="G82" s="230"/>
      <c r="H82" s="671"/>
      <c r="I82" s="672"/>
      <c r="J82" s="670"/>
      <c r="K82" s="230"/>
      <c r="L82" s="671"/>
      <c r="M82" s="672"/>
      <c r="N82" s="670"/>
      <c r="O82" s="689"/>
      <c r="P82" s="691"/>
    </row>
    <row r="83" spans="2:16" s="650" customFormat="1" ht="18" customHeight="1">
      <c r="B83" s="707" t="s">
        <v>1206</v>
      </c>
      <c r="C83" s="676"/>
      <c r="D83" s="677"/>
      <c r="E83" s="678"/>
      <c r="F83" s="675"/>
      <c r="G83" s="676"/>
      <c r="H83" s="677"/>
      <c r="I83" s="678"/>
      <c r="J83" s="675"/>
      <c r="K83" s="676"/>
      <c r="L83" s="677"/>
      <c r="M83" s="678"/>
      <c r="N83" s="675"/>
      <c r="O83" s="693"/>
      <c r="P83" s="692"/>
    </row>
    <row r="84" spans="2:16" s="650" customFormat="1" ht="18" customHeight="1">
      <c r="B84" s="707" t="s">
        <v>1293</v>
      </c>
      <c r="C84" s="676"/>
      <c r="D84" s="677"/>
      <c r="E84" s="678"/>
      <c r="F84" s="675"/>
      <c r="G84" s="676"/>
      <c r="H84" s="677"/>
      <c r="I84" s="678"/>
      <c r="J84" s="675"/>
      <c r="K84" s="676"/>
      <c r="L84" s="677"/>
      <c r="M84" s="678"/>
      <c r="N84" s="675"/>
      <c r="O84" s="693"/>
      <c r="P84" s="692"/>
    </row>
    <row r="85" spans="2:16" s="650" customFormat="1" ht="18" customHeight="1">
      <c r="B85" s="707" t="s">
        <v>1294</v>
      </c>
      <c r="C85" s="676"/>
      <c r="D85" s="677"/>
      <c r="E85" s="678"/>
      <c r="F85" s="675"/>
      <c r="G85" s="676"/>
      <c r="H85" s="677"/>
      <c r="I85" s="678"/>
      <c r="J85" s="675"/>
      <c r="K85" s="676"/>
      <c r="L85" s="677"/>
      <c r="M85" s="678"/>
      <c r="N85" s="675"/>
      <c r="O85" s="693"/>
      <c r="P85" s="692"/>
    </row>
    <row r="86" spans="2:16" s="318" customFormat="1" ht="18" customHeight="1" thickBot="1">
      <c r="B86" s="708" t="s">
        <v>22</v>
      </c>
      <c r="C86" s="680">
        <f t="shared" ref="C86:N86" si="2">SUM(C76:C85)</f>
        <v>19</v>
      </c>
      <c r="D86" s="699">
        <f t="shared" si="2"/>
        <v>2323100</v>
      </c>
      <c r="E86" s="680">
        <f t="shared" si="2"/>
        <v>0</v>
      </c>
      <c r="F86" s="681">
        <f t="shared" si="2"/>
        <v>0</v>
      </c>
      <c r="G86" s="680">
        <f t="shared" si="2"/>
        <v>1</v>
      </c>
      <c r="H86" s="681">
        <f t="shared" si="2"/>
        <v>160000</v>
      </c>
      <c r="I86" s="680">
        <f t="shared" si="2"/>
        <v>14</v>
      </c>
      <c r="J86" s="681">
        <f t="shared" si="2"/>
        <v>3185</v>
      </c>
      <c r="K86" s="680">
        <f t="shared" si="2"/>
        <v>3</v>
      </c>
      <c r="L86" s="681">
        <f t="shared" si="2"/>
        <v>365</v>
      </c>
      <c r="M86" s="680">
        <f t="shared" si="2"/>
        <v>4</v>
      </c>
      <c r="N86" s="681">
        <f t="shared" si="2"/>
        <v>620</v>
      </c>
      <c r="O86" s="694">
        <v>0</v>
      </c>
      <c r="P86" s="719">
        <v>0</v>
      </c>
    </row>
    <row r="87" spans="2:16" s="318" customFormat="1" ht="18" customHeight="1">
      <c r="B87" s="702"/>
      <c r="C87" s="703"/>
      <c r="D87" s="703"/>
      <c r="E87" s="703"/>
      <c r="F87" s="703"/>
      <c r="G87" s="703"/>
      <c r="H87" s="703"/>
      <c r="I87" s="1652" t="s">
        <v>1755</v>
      </c>
      <c r="J87" s="1652"/>
      <c r="K87" s="703"/>
      <c r="L87" s="703"/>
      <c r="M87" s="1652" t="s">
        <v>1755</v>
      </c>
      <c r="N87" s="1652"/>
      <c r="O87" s="720"/>
      <c r="P87" s="720"/>
    </row>
    <row r="88" spans="2:16" s="318" customFormat="1" ht="18" customHeight="1">
      <c r="B88" s="702"/>
      <c r="C88" s="703"/>
      <c r="D88" s="703"/>
      <c r="E88" s="703"/>
      <c r="F88" s="703"/>
      <c r="G88" s="703"/>
      <c r="H88" s="703"/>
      <c r="I88" s="703"/>
      <c r="J88" s="703"/>
      <c r="K88" s="703"/>
      <c r="L88" s="703"/>
      <c r="M88" s="703"/>
      <c r="N88" s="703"/>
      <c r="O88" s="720"/>
      <c r="P88" s="720"/>
    </row>
    <row r="89" spans="2:16" s="318" customFormat="1" ht="18" customHeight="1">
      <c r="B89" s="702"/>
      <c r="C89" s="703"/>
      <c r="D89" s="703"/>
      <c r="E89" s="703"/>
      <c r="F89" s="703"/>
      <c r="G89" s="703"/>
      <c r="H89" s="703"/>
      <c r="I89" s="703"/>
      <c r="J89" s="703"/>
      <c r="K89" s="703"/>
      <c r="L89" s="703"/>
      <c r="M89" s="703"/>
      <c r="N89" s="703"/>
      <c r="O89" s="720"/>
      <c r="P89" s="720"/>
    </row>
    <row r="90" spans="2:16" s="318" customFormat="1" ht="18" customHeight="1">
      <c r="B90" s="702"/>
      <c r="C90" s="703"/>
      <c r="D90" s="703"/>
      <c r="E90" s="703"/>
      <c r="F90" s="703"/>
      <c r="G90" s="703"/>
      <c r="H90" s="703"/>
      <c r="I90" s="703"/>
      <c r="J90" s="703"/>
      <c r="K90" s="703"/>
      <c r="L90" s="703"/>
      <c r="M90" s="703"/>
      <c r="N90" s="703"/>
      <c r="O90" s="720"/>
      <c r="P90" s="720"/>
    </row>
    <row r="91" spans="2:16" s="318" customFormat="1" ht="18" customHeight="1">
      <c r="B91" s="702"/>
      <c r="C91" s="703"/>
      <c r="D91" s="703"/>
      <c r="E91" s="703"/>
      <c r="F91" s="703"/>
      <c r="G91" s="703"/>
      <c r="H91" s="703"/>
      <c r="I91" s="703"/>
      <c r="J91" s="703"/>
      <c r="K91" s="703"/>
      <c r="L91" s="703"/>
      <c r="M91" s="703"/>
      <c r="N91" s="703"/>
      <c r="O91" s="720"/>
      <c r="P91" s="720"/>
    </row>
    <row r="92" spans="2:16" s="318" customFormat="1" ht="18" customHeight="1">
      <c r="B92" s="702"/>
      <c r="C92" s="703"/>
      <c r="D92" s="703"/>
      <c r="E92" s="703"/>
      <c r="F92" s="703"/>
      <c r="G92" s="703"/>
      <c r="H92" s="703"/>
      <c r="I92" s="703"/>
      <c r="J92" s="703"/>
      <c r="K92" s="703"/>
      <c r="L92" s="703"/>
      <c r="M92" s="703"/>
      <c r="N92" s="703"/>
      <c r="O92" s="720"/>
      <c r="P92" s="720"/>
    </row>
    <row r="93" spans="2:16" s="318" customFormat="1" ht="18" customHeight="1">
      <c r="B93" s="702"/>
      <c r="C93" s="703"/>
      <c r="D93" s="703"/>
      <c r="E93" s="703"/>
      <c r="F93" s="703"/>
      <c r="G93" s="703"/>
      <c r="H93" s="703"/>
      <c r="I93" s="703"/>
      <c r="J93" s="703"/>
      <c r="K93" s="703"/>
      <c r="L93" s="703"/>
      <c r="M93" s="703"/>
      <c r="N93" s="703"/>
      <c r="O93" s="720"/>
      <c r="P93" s="720"/>
    </row>
    <row r="94" spans="2:16" s="318" customFormat="1" ht="18" customHeight="1">
      <c r="B94" s="702"/>
      <c r="C94" s="703"/>
      <c r="D94" s="703"/>
      <c r="E94" s="703"/>
      <c r="F94" s="703"/>
      <c r="G94" s="703"/>
      <c r="H94" s="703"/>
      <c r="I94" s="703"/>
      <c r="J94" s="703"/>
      <c r="K94" s="703"/>
      <c r="L94" s="703"/>
      <c r="M94" s="703"/>
      <c r="N94" s="703"/>
      <c r="O94" s="720"/>
      <c r="P94" s="720"/>
    </row>
    <row r="95" spans="2:16" s="318" customFormat="1" ht="18" customHeight="1">
      <c r="B95" s="702"/>
      <c r="C95" s="703"/>
      <c r="D95" s="703"/>
      <c r="E95" s="703"/>
      <c r="F95" s="703"/>
      <c r="G95" s="703"/>
      <c r="H95" s="703"/>
      <c r="I95" s="703"/>
      <c r="J95" s="703"/>
      <c r="K95" s="703"/>
      <c r="L95" s="703"/>
      <c r="M95" s="703"/>
      <c r="N95" s="703"/>
      <c r="O95" s="720"/>
      <c r="P95" s="720"/>
    </row>
    <row r="96" spans="2:16" s="318" customFormat="1" ht="18" customHeight="1">
      <c r="B96" s="702"/>
      <c r="C96" s="703"/>
      <c r="D96" s="703"/>
      <c r="E96" s="703"/>
      <c r="F96" s="703"/>
      <c r="G96" s="703"/>
      <c r="H96" s="703"/>
      <c r="I96" s="703"/>
      <c r="J96" s="703"/>
      <c r="K96" s="703"/>
      <c r="L96" s="703"/>
      <c r="M96" s="703"/>
      <c r="N96" s="703"/>
      <c r="O96" s="720"/>
      <c r="P96" s="720"/>
    </row>
    <row r="98" spans="2:16" ht="12.95" customHeight="1">
      <c r="B98" s="654" t="s">
        <v>1295</v>
      </c>
      <c r="C98" s="682"/>
    </row>
    <row r="99" spans="2:16" ht="12.95" customHeight="1">
      <c r="B99" s="654" t="s">
        <v>1</v>
      </c>
      <c r="C99" s="682"/>
    </row>
    <row r="101" spans="2:16" s="649" customFormat="1">
      <c r="B101" s="656" t="s">
        <v>75</v>
      </c>
      <c r="C101" s="1659" t="s">
        <v>1278</v>
      </c>
      <c r="D101" s="1660"/>
      <c r="E101" s="1659" t="s">
        <v>1279</v>
      </c>
      <c r="F101" s="1661"/>
      <c r="G101" s="1662" t="s">
        <v>1280</v>
      </c>
      <c r="H101" s="1660"/>
      <c r="I101" s="1659" t="s">
        <v>53</v>
      </c>
      <c r="J101" s="1660"/>
      <c r="K101" s="1659" t="s">
        <v>1281</v>
      </c>
      <c r="L101" s="1660"/>
      <c r="M101" s="1659" t="s">
        <v>1282</v>
      </c>
      <c r="N101" s="1661"/>
      <c r="O101" s="1667" t="s">
        <v>62</v>
      </c>
      <c r="P101" s="1666"/>
    </row>
    <row r="102" spans="2:16" s="649" customFormat="1" ht="18" customHeight="1">
      <c r="B102" s="657"/>
      <c r="C102" s="658" t="s">
        <v>59</v>
      </c>
      <c r="D102" s="659" t="s">
        <v>58</v>
      </c>
      <c r="E102" s="658" t="s">
        <v>59</v>
      </c>
      <c r="F102" s="660" t="s">
        <v>58</v>
      </c>
      <c r="G102" s="661" t="s">
        <v>59</v>
      </c>
      <c r="H102" s="659" t="s">
        <v>58</v>
      </c>
      <c r="I102" s="658" t="s">
        <v>59</v>
      </c>
      <c r="J102" s="659" t="s">
        <v>58</v>
      </c>
      <c r="K102" s="658" t="s">
        <v>59</v>
      </c>
      <c r="L102" s="659" t="s">
        <v>58</v>
      </c>
      <c r="M102" s="658" t="s">
        <v>59</v>
      </c>
      <c r="N102" s="660" t="s">
        <v>58</v>
      </c>
      <c r="O102" s="721" t="s">
        <v>59</v>
      </c>
      <c r="P102" s="688" t="s">
        <v>58</v>
      </c>
    </row>
    <row r="103" spans="2:16" s="650" customFormat="1" ht="15.95" customHeight="1">
      <c r="B103" s="662" t="s">
        <v>1241</v>
      </c>
      <c r="C103" s="663">
        <v>2</v>
      </c>
      <c r="D103" s="666">
        <v>552000</v>
      </c>
      <c r="E103" s="667">
        <v>1</v>
      </c>
      <c r="F103" s="664">
        <v>800000</v>
      </c>
      <c r="G103" s="665"/>
      <c r="H103" s="666"/>
      <c r="I103" s="667">
        <v>5</v>
      </c>
      <c r="J103" s="664">
        <v>615</v>
      </c>
      <c r="K103" s="685"/>
      <c r="L103" s="684"/>
      <c r="M103" s="685"/>
      <c r="N103" s="686"/>
      <c r="O103" s="722"/>
      <c r="P103" s="697"/>
    </row>
    <row r="104" spans="2:16" s="650" customFormat="1" ht="15.95" customHeight="1">
      <c r="B104" s="668" t="s">
        <v>1247</v>
      </c>
      <c r="C104" s="669"/>
      <c r="D104" s="671"/>
      <c r="E104" s="672"/>
      <c r="F104" s="670"/>
      <c r="G104" s="230"/>
      <c r="H104" s="671"/>
      <c r="I104" s="672">
        <v>17</v>
      </c>
      <c r="J104" s="670">
        <v>2835</v>
      </c>
      <c r="K104" s="230"/>
      <c r="L104" s="670"/>
      <c r="M104" s="230">
        <v>2</v>
      </c>
      <c r="N104" s="671">
        <v>37</v>
      </c>
      <c r="O104" s="723"/>
      <c r="P104" s="691"/>
    </row>
    <row r="105" spans="2:16" s="650" customFormat="1" ht="15.95" customHeight="1">
      <c r="B105" s="668" t="s">
        <v>1249</v>
      </c>
      <c r="C105" s="669"/>
      <c r="D105" s="671"/>
      <c r="E105" s="672"/>
      <c r="F105" s="670"/>
      <c r="G105" s="230"/>
      <c r="H105" s="671"/>
      <c r="I105" s="672">
        <v>5</v>
      </c>
      <c r="J105" s="670">
        <v>425</v>
      </c>
      <c r="K105" s="230"/>
      <c r="L105" s="670"/>
      <c r="M105" s="230"/>
      <c r="N105" s="671"/>
      <c r="O105" s="723"/>
      <c r="P105" s="691"/>
    </row>
    <row r="106" spans="2:16" s="650" customFormat="1" ht="15.95" customHeight="1">
      <c r="B106" s="668" t="s">
        <v>1296</v>
      </c>
      <c r="C106" s="669"/>
      <c r="D106" s="671"/>
      <c r="E106" s="672"/>
      <c r="F106" s="670"/>
      <c r="G106" s="230"/>
      <c r="H106" s="671"/>
      <c r="I106" s="672">
        <v>6</v>
      </c>
      <c r="J106" s="670">
        <v>540</v>
      </c>
      <c r="K106" s="230"/>
      <c r="L106" s="670"/>
      <c r="M106" s="230">
        <v>4</v>
      </c>
      <c r="N106" s="671">
        <v>150</v>
      </c>
      <c r="O106" s="723"/>
      <c r="P106" s="691"/>
    </row>
    <row r="107" spans="2:16" s="650" customFormat="1" ht="15.95" customHeight="1">
      <c r="B107" s="668" t="s">
        <v>1243</v>
      </c>
      <c r="C107" s="669"/>
      <c r="D107" s="671"/>
      <c r="E107" s="672"/>
      <c r="F107" s="670"/>
      <c r="G107" s="230">
        <v>2</v>
      </c>
      <c r="H107" s="671">
        <v>184000</v>
      </c>
      <c r="I107" s="672">
        <v>11</v>
      </c>
      <c r="J107" s="670">
        <v>794</v>
      </c>
      <c r="K107" s="230"/>
      <c r="L107" s="670"/>
      <c r="M107" s="230">
        <v>1</v>
      </c>
      <c r="N107" s="671">
        <v>20</v>
      </c>
      <c r="O107" s="723"/>
      <c r="P107" s="691"/>
    </row>
    <row r="108" spans="2:16" s="650" customFormat="1" ht="15.95" customHeight="1">
      <c r="B108" s="668" t="s">
        <v>1245</v>
      </c>
      <c r="C108" s="669">
        <v>1</v>
      </c>
      <c r="D108" s="671">
        <v>40000</v>
      </c>
      <c r="E108" s="672"/>
      <c r="F108" s="670"/>
      <c r="G108" s="230"/>
      <c r="H108" s="671"/>
      <c r="I108" s="672">
        <v>8</v>
      </c>
      <c r="J108" s="670">
        <v>513</v>
      </c>
      <c r="K108" s="230">
        <v>1</v>
      </c>
      <c r="L108" s="670">
        <v>120</v>
      </c>
      <c r="M108" s="230">
        <v>1</v>
      </c>
      <c r="N108" s="671">
        <v>100</v>
      </c>
      <c r="O108" s="723"/>
      <c r="P108" s="691"/>
    </row>
    <row r="109" spans="2:16" s="650" customFormat="1" ht="15.95" customHeight="1">
      <c r="B109" s="668" t="s">
        <v>1242</v>
      </c>
      <c r="C109" s="669"/>
      <c r="D109" s="671"/>
      <c r="E109" s="672"/>
      <c r="F109" s="670"/>
      <c r="G109" s="230"/>
      <c r="H109" s="671"/>
      <c r="I109" s="672">
        <v>16</v>
      </c>
      <c r="J109" s="670">
        <v>624</v>
      </c>
      <c r="K109" s="230"/>
      <c r="L109" s="670"/>
      <c r="M109" s="230">
        <v>1</v>
      </c>
      <c r="N109" s="671">
        <v>50</v>
      </c>
      <c r="O109" s="723"/>
      <c r="P109" s="691"/>
    </row>
    <row r="110" spans="2:16" s="650" customFormat="1" ht="15.95" customHeight="1">
      <c r="B110" s="668" t="s">
        <v>1297</v>
      </c>
      <c r="C110" s="669"/>
      <c r="D110" s="671"/>
      <c r="E110" s="672"/>
      <c r="F110" s="670"/>
      <c r="G110" s="230"/>
      <c r="H110" s="671"/>
      <c r="I110" s="672">
        <v>3</v>
      </c>
      <c r="J110" s="670">
        <v>160</v>
      </c>
      <c r="K110" s="230"/>
      <c r="L110" s="670"/>
      <c r="M110" s="230"/>
      <c r="N110" s="671"/>
      <c r="O110" s="723"/>
      <c r="P110" s="691"/>
    </row>
    <row r="111" spans="2:16" s="650" customFormat="1" ht="15.95" customHeight="1">
      <c r="B111" s="668" t="s">
        <v>1244</v>
      </c>
      <c r="C111" s="669">
        <v>1</v>
      </c>
      <c r="D111" s="671">
        <v>120000</v>
      </c>
      <c r="E111" s="672"/>
      <c r="F111" s="670"/>
      <c r="G111" s="230"/>
      <c r="H111" s="671"/>
      <c r="I111" s="672">
        <v>7</v>
      </c>
      <c r="J111" s="670">
        <v>420</v>
      </c>
      <c r="K111" s="230"/>
      <c r="L111" s="670"/>
      <c r="M111" s="230"/>
      <c r="N111" s="671"/>
      <c r="O111" s="723"/>
      <c r="P111" s="691"/>
    </row>
    <row r="112" spans="2:16" s="650" customFormat="1" ht="15.95" customHeight="1">
      <c r="B112" s="668" t="s">
        <v>1298</v>
      </c>
      <c r="C112" s="669"/>
      <c r="D112" s="671"/>
      <c r="E112" s="672"/>
      <c r="F112" s="670"/>
      <c r="G112" s="230"/>
      <c r="H112" s="671"/>
      <c r="I112" s="672"/>
      <c r="J112" s="671"/>
      <c r="K112" s="676"/>
      <c r="L112" s="675"/>
      <c r="M112" s="676"/>
      <c r="N112" s="677"/>
      <c r="O112" s="724"/>
      <c r="P112" s="692"/>
    </row>
    <row r="113" spans="2:16" s="650" customFormat="1" ht="15.95" customHeight="1">
      <c r="B113" s="709" t="s">
        <v>1299</v>
      </c>
      <c r="C113" s="710"/>
      <c r="D113" s="711"/>
      <c r="E113" s="712"/>
      <c r="F113" s="713"/>
      <c r="G113" s="714"/>
      <c r="H113" s="711"/>
      <c r="I113" s="712"/>
      <c r="J113" s="713"/>
      <c r="K113" s="676"/>
      <c r="L113" s="675"/>
      <c r="M113" s="676"/>
      <c r="N113" s="677"/>
      <c r="O113" s="724"/>
      <c r="P113" s="692"/>
    </row>
    <row r="114" spans="2:16" s="318" customFormat="1" ht="15.95" customHeight="1">
      <c r="B114" s="679" t="s">
        <v>22</v>
      </c>
      <c r="C114" s="680">
        <f t="shared" ref="C114:H114" si="3">SUM(C103:C113)</f>
        <v>4</v>
      </c>
      <c r="D114" s="681">
        <f t="shared" si="3"/>
        <v>712000</v>
      </c>
      <c r="E114" s="680">
        <f t="shared" si="3"/>
        <v>1</v>
      </c>
      <c r="F114" s="681">
        <f t="shared" si="3"/>
        <v>800000</v>
      </c>
      <c r="G114" s="680">
        <f t="shared" si="3"/>
        <v>2</v>
      </c>
      <c r="H114" s="681">
        <f t="shared" si="3"/>
        <v>184000</v>
      </c>
      <c r="I114" s="1106">
        <f t="shared" ref="I114:N114" si="4">SUM(I103:I113)</f>
        <v>78</v>
      </c>
      <c r="J114" s="1245">
        <f t="shared" si="4"/>
        <v>6926</v>
      </c>
      <c r="K114" s="680">
        <f t="shared" si="4"/>
        <v>1</v>
      </c>
      <c r="L114" s="681">
        <f t="shared" si="4"/>
        <v>120</v>
      </c>
      <c r="M114" s="680">
        <f t="shared" si="4"/>
        <v>9</v>
      </c>
      <c r="N114" s="681">
        <f t="shared" si="4"/>
        <v>357</v>
      </c>
      <c r="O114" s="694">
        <v>0</v>
      </c>
      <c r="P114" s="719">
        <v>0</v>
      </c>
    </row>
    <row r="115" spans="2:16" s="318" customFormat="1" ht="15.95" customHeight="1">
      <c r="B115" s="702"/>
      <c r="C115" s="703"/>
      <c r="D115" s="703"/>
      <c r="E115" s="703"/>
      <c r="F115" s="703"/>
      <c r="G115" s="703"/>
      <c r="H115" s="703"/>
      <c r="I115" s="704"/>
      <c r="J115" s="704"/>
      <c r="K115" s="703"/>
      <c r="L115" s="703"/>
      <c r="M115" s="703"/>
      <c r="N115" s="703"/>
      <c r="O115" s="720"/>
      <c r="P115" s="720"/>
    </row>
    <row r="116" spans="2:16">
      <c r="D116" s="652" t="s">
        <v>39</v>
      </c>
    </row>
    <row r="117" spans="2:16" ht="12.95" customHeight="1">
      <c r="B117" s="654" t="s">
        <v>1229</v>
      </c>
      <c r="C117" s="682"/>
    </row>
    <row r="118" spans="2:16" ht="12.95" customHeight="1">
      <c r="B118" s="654" t="s">
        <v>1</v>
      </c>
      <c r="C118" s="682"/>
    </row>
    <row r="120" spans="2:16" s="649" customFormat="1">
      <c r="B120" s="656" t="s">
        <v>75</v>
      </c>
      <c r="C120" s="1659" t="s">
        <v>1278</v>
      </c>
      <c r="D120" s="1660"/>
      <c r="E120" s="1659" t="s">
        <v>1279</v>
      </c>
      <c r="F120" s="1660"/>
      <c r="G120" s="1659" t="s">
        <v>1280</v>
      </c>
      <c r="H120" s="1661"/>
      <c r="I120" s="1659" t="s">
        <v>53</v>
      </c>
      <c r="J120" s="1660"/>
      <c r="K120" s="1659" t="s">
        <v>1281</v>
      </c>
      <c r="L120" s="1661"/>
      <c r="M120" s="1662" t="s">
        <v>1282</v>
      </c>
      <c r="N120" s="1660"/>
      <c r="O120" s="1665" t="s">
        <v>62</v>
      </c>
      <c r="P120" s="1666"/>
    </row>
    <row r="121" spans="2:16" s="649" customFormat="1" ht="18" customHeight="1">
      <c r="B121" s="657"/>
      <c r="C121" s="658" t="s">
        <v>59</v>
      </c>
      <c r="D121" s="659" t="s">
        <v>58</v>
      </c>
      <c r="E121" s="658" t="s">
        <v>59</v>
      </c>
      <c r="F121" s="659" t="s">
        <v>58</v>
      </c>
      <c r="G121" s="658" t="s">
        <v>59</v>
      </c>
      <c r="H121" s="660" t="s">
        <v>58</v>
      </c>
      <c r="I121" s="658" t="s">
        <v>59</v>
      </c>
      <c r="J121" s="659" t="s">
        <v>58</v>
      </c>
      <c r="K121" s="658" t="s">
        <v>59</v>
      </c>
      <c r="L121" s="660" t="s">
        <v>58</v>
      </c>
      <c r="M121" s="661" t="s">
        <v>59</v>
      </c>
      <c r="N121" s="659" t="s">
        <v>58</v>
      </c>
      <c r="O121" s="687" t="s">
        <v>59</v>
      </c>
      <c r="P121" s="688" t="s">
        <v>58</v>
      </c>
    </row>
    <row r="122" spans="2:16" s="650" customFormat="1" ht="15.95" customHeight="1">
      <c r="B122" s="662" t="s">
        <v>1234</v>
      </c>
      <c r="C122" s="663"/>
      <c r="D122" s="666"/>
      <c r="E122" s="667"/>
      <c r="F122" s="664"/>
      <c r="G122" s="665"/>
      <c r="H122" s="666"/>
      <c r="I122" s="685">
        <v>2</v>
      </c>
      <c r="J122" s="684">
        <v>320</v>
      </c>
      <c r="K122" s="685"/>
      <c r="L122" s="686"/>
      <c r="M122" s="698">
        <v>2</v>
      </c>
      <c r="N122" s="684">
        <v>1100</v>
      </c>
      <c r="O122" s="696"/>
      <c r="P122" s="697"/>
    </row>
    <row r="123" spans="2:16" s="650" customFormat="1" ht="15.95" customHeight="1">
      <c r="B123" s="668" t="s">
        <v>1239</v>
      </c>
      <c r="C123" s="669">
        <v>2</v>
      </c>
      <c r="D123" s="671">
        <v>182000</v>
      </c>
      <c r="E123" s="672"/>
      <c r="F123" s="670"/>
      <c r="G123" s="230"/>
      <c r="H123" s="671"/>
      <c r="I123" s="230">
        <v>1</v>
      </c>
      <c r="J123" s="670">
        <v>150</v>
      </c>
      <c r="K123" s="230"/>
      <c r="L123" s="671"/>
      <c r="M123" s="672"/>
      <c r="N123" s="670"/>
      <c r="O123" s="689"/>
      <c r="P123" s="691"/>
    </row>
    <row r="124" spans="2:16" s="650" customFormat="1" ht="15.95" customHeight="1">
      <c r="B124" s="668" t="s">
        <v>1235</v>
      </c>
      <c r="C124" s="669"/>
      <c r="D124" s="671"/>
      <c r="E124" s="672">
        <v>1</v>
      </c>
      <c r="F124" s="670">
        <v>150000</v>
      </c>
      <c r="G124" s="230"/>
      <c r="H124" s="671"/>
      <c r="I124" s="230"/>
      <c r="J124" s="670"/>
      <c r="K124" s="230"/>
      <c r="L124" s="671"/>
      <c r="M124" s="672"/>
      <c r="N124" s="670"/>
      <c r="O124" s="689"/>
      <c r="P124" s="691"/>
    </row>
    <row r="125" spans="2:16" s="650" customFormat="1" ht="15.95" customHeight="1">
      <c r="B125" s="668" t="s">
        <v>1236</v>
      </c>
      <c r="C125" s="669"/>
      <c r="D125" s="671"/>
      <c r="E125" s="672"/>
      <c r="F125" s="671"/>
      <c r="G125" s="230"/>
      <c r="H125" s="671"/>
      <c r="I125" s="230"/>
      <c r="J125" s="670"/>
      <c r="K125" s="230"/>
      <c r="L125" s="671"/>
      <c r="M125" s="672"/>
      <c r="N125" s="670"/>
      <c r="O125" s="689"/>
      <c r="P125" s="691"/>
    </row>
    <row r="126" spans="2:16" s="650" customFormat="1" ht="15.95" customHeight="1">
      <c r="B126" s="668" t="s">
        <v>1233</v>
      </c>
      <c r="C126" s="669">
        <v>3</v>
      </c>
      <c r="D126" s="671">
        <v>830000</v>
      </c>
      <c r="E126" s="672">
        <v>2</v>
      </c>
      <c r="F126" s="670">
        <v>1500000</v>
      </c>
      <c r="G126" s="230"/>
      <c r="H126" s="671"/>
      <c r="I126" s="230">
        <v>3</v>
      </c>
      <c r="J126" s="670">
        <v>850</v>
      </c>
      <c r="K126" s="230"/>
      <c r="L126" s="671"/>
      <c r="M126" s="672"/>
      <c r="N126" s="670"/>
      <c r="O126" s="689"/>
      <c r="P126" s="691"/>
    </row>
    <row r="127" spans="2:16" s="650" customFormat="1" ht="15.95" customHeight="1">
      <c r="B127" s="668" t="s">
        <v>1232</v>
      </c>
      <c r="C127" s="669">
        <v>2</v>
      </c>
      <c r="D127" s="671">
        <v>182000</v>
      </c>
      <c r="E127" s="672"/>
      <c r="F127" s="670"/>
      <c r="G127" s="230"/>
      <c r="H127" s="671"/>
      <c r="I127" s="230">
        <v>5</v>
      </c>
      <c r="J127" s="670">
        <v>1800</v>
      </c>
      <c r="K127" s="230">
        <v>2</v>
      </c>
      <c r="L127" s="671">
        <v>500</v>
      </c>
      <c r="M127" s="672">
        <v>1</v>
      </c>
      <c r="N127" s="670">
        <v>200</v>
      </c>
      <c r="O127" s="689"/>
      <c r="P127" s="691"/>
    </row>
    <row r="128" spans="2:16" s="650" customFormat="1" ht="15.95" customHeight="1">
      <c r="B128" s="668" t="s">
        <v>1300</v>
      </c>
      <c r="C128" s="669"/>
      <c r="D128" s="671"/>
      <c r="E128" s="672"/>
      <c r="F128" s="670"/>
      <c r="G128" s="230"/>
      <c r="H128" s="671"/>
      <c r="I128" s="230"/>
      <c r="J128" s="670"/>
      <c r="K128" s="230"/>
      <c r="L128" s="671"/>
      <c r="M128" s="672"/>
      <c r="N128" s="670"/>
      <c r="O128" s="689"/>
      <c r="P128" s="691"/>
    </row>
    <row r="129" spans="2:16" s="650" customFormat="1" ht="15.95" customHeight="1">
      <c r="B129" s="668" t="s">
        <v>1301</v>
      </c>
      <c r="C129" s="669"/>
      <c r="D129" s="671"/>
      <c r="E129" s="672"/>
      <c r="F129" s="670"/>
      <c r="G129" s="230"/>
      <c r="H129" s="671"/>
      <c r="I129" s="230"/>
      <c r="J129" s="670"/>
      <c r="K129" s="230"/>
      <c r="L129" s="671"/>
      <c r="M129" s="672"/>
      <c r="N129" s="670"/>
      <c r="O129" s="689"/>
      <c r="P129" s="691"/>
    </row>
    <row r="130" spans="2:16" s="650" customFormat="1" ht="15.95" customHeight="1">
      <c r="B130" s="668" t="s">
        <v>1238</v>
      </c>
      <c r="C130" s="669">
        <v>1</v>
      </c>
      <c r="D130" s="671">
        <v>81700</v>
      </c>
      <c r="E130" s="672"/>
      <c r="F130" s="670"/>
      <c r="G130" s="230"/>
      <c r="H130" s="671"/>
      <c r="I130" s="230">
        <v>3</v>
      </c>
      <c r="J130" s="670">
        <v>700</v>
      </c>
      <c r="K130" s="230"/>
      <c r="L130" s="671"/>
      <c r="M130" s="672">
        <v>0</v>
      </c>
      <c r="N130" s="670">
        <v>0</v>
      </c>
      <c r="O130" s="689"/>
      <c r="P130" s="691"/>
    </row>
    <row r="131" spans="2:16" s="650" customFormat="1" ht="15.95" customHeight="1">
      <c r="B131" s="668" t="s">
        <v>1302</v>
      </c>
      <c r="C131" s="669"/>
      <c r="D131" s="671"/>
      <c r="E131" s="672"/>
      <c r="F131" s="670"/>
      <c r="G131" s="230"/>
      <c r="H131" s="671"/>
      <c r="I131" s="230"/>
      <c r="J131" s="670"/>
      <c r="K131" s="230"/>
      <c r="L131" s="671"/>
      <c r="M131" s="672"/>
      <c r="N131" s="670"/>
      <c r="O131" s="689"/>
      <c r="P131" s="691"/>
    </row>
    <row r="132" spans="2:16" s="650" customFormat="1" ht="15.95" customHeight="1">
      <c r="B132" s="668" t="s">
        <v>1303</v>
      </c>
      <c r="C132" s="669"/>
      <c r="D132" s="671"/>
      <c r="E132" s="672"/>
      <c r="F132" s="670"/>
      <c r="G132" s="230"/>
      <c r="H132" s="671"/>
      <c r="I132" s="230"/>
      <c r="J132" s="670"/>
      <c r="K132" s="230"/>
      <c r="L132" s="671"/>
      <c r="M132" s="672"/>
      <c r="N132" s="670"/>
      <c r="O132" s="689"/>
      <c r="P132" s="691"/>
    </row>
    <row r="133" spans="2:16" s="650" customFormat="1" ht="15.95" customHeight="1">
      <c r="B133" s="668" t="s">
        <v>1231</v>
      </c>
      <c r="C133" s="669"/>
      <c r="D133" s="671"/>
      <c r="E133" s="672"/>
      <c r="F133" s="670"/>
      <c r="G133" s="230"/>
      <c r="H133" s="671"/>
      <c r="I133" s="230">
        <v>1</v>
      </c>
      <c r="J133" s="670">
        <v>250</v>
      </c>
      <c r="K133" s="230"/>
      <c r="L133" s="671"/>
      <c r="M133" s="672"/>
      <c r="N133" s="670"/>
      <c r="O133" s="689"/>
      <c r="P133" s="691"/>
    </row>
    <row r="134" spans="2:16" s="650" customFormat="1" ht="15.95" customHeight="1">
      <c r="B134" s="668" t="s">
        <v>1227</v>
      </c>
      <c r="C134" s="674">
        <v>10</v>
      </c>
      <c r="D134" s="677">
        <v>797000</v>
      </c>
      <c r="E134" s="678"/>
      <c r="F134" s="675"/>
      <c r="G134" s="676"/>
      <c r="H134" s="677"/>
      <c r="I134" s="676">
        <v>3</v>
      </c>
      <c r="J134" s="675">
        <v>20650</v>
      </c>
      <c r="K134" s="676"/>
      <c r="L134" s="677"/>
      <c r="M134" s="678">
        <v>2</v>
      </c>
      <c r="N134" s="675">
        <v>450</v>
      </c>
      <c r="O134" s="693"/>
      <c r="P134" s="692"/>
    </row>
    <row r="135" spans="2:16" s="318" customFormat="1" ht="15.95" customHeight="1" thickBot="1">
      <c r="B135" s="679" t="s">
        <v>22</v>
      </c>
      <c r="C135" s="680">
        <f t="shared" ref="C135:N135" si="5">SUM(C122:C134)</f>
        <v>18</v>
      </c>
      <c r="D135" s="681">
        <f t="shared" si="5"/>
        <v>2072700</v>
      </c>
      <c r="E135" s="680">
        <f t="shared" si="5"/>
        <v>3</v>
      </c>
      <c r="F135" s="699">
        <f t="shared" si="5"/>
        <v>1650000</v>
      </c>
      <c r="G135" s="680">
        <f t="shared" si="5"/>
        <v>0</v>
      </c>
      <c r="H135" s="681">
        <f t="shared" si="5"/>
        <v>0</v>
      </c>
      <c r="I135" s="680">
        <f t="shared" si="5"/>
        <v>18</v>
      </c>
      <c r="J135" s="681">
        <f t="shared" si="5"/>
        <v>24720</v>
      </c>
      <c r="K135" s="680">
        <f t="shared" si="5"/>
        <v>2</v>
      </c>
      <c r="L135" s="699">
        <f t="shared" si="5"/>
        <v>500</v>
      </c>
      <c r="M135" s="680">
        <f t="shared" si="5"/>
        <v>5</v>
      </c>
      <c r="N135" s="681">
        <f t="shared" si="5"/>
        <v>1750</v>
      </c>
      <c r="O135" s="694">
        <v>0</v>
      </c>
      <c r="P135" s="719">
        <v>0</v>
      </c>
    </row>
    <row r="136" spans="2:16" s="318" customFormat="1" ht="15.95" customHeight="1">
      <c r="B136" s="702"/>
      <c r="C136" s="703"/>
      <c r="D136" s="703"/>
      <c r="E136" s="703"/>
      <c r="F136" s="703"/>
      <c r="G136" s="703"/>
      <c r="H136" s="703"/>
      <c r="I136" s="1652" t="s">
        <v>1465</v>
      </c>
      <c r="J136" s="1652"/>
      <c r="K136" s="703"/>
      <c r="L136" s="703"/>
      <c r="M136" s="1652" t="s">
        <v>1465</v>
      </c>
      <c r="N136" s="1652"/>
      <c r="O136" s="720"/>
      <c r="P136" s="720"/>
    </row>
    <row r="137" spans="2:16" s="318" customFormat="1" ht="15.95" customHeight="1">
      <c r="B137" s="702"/>
      <c r="C137" s="703"/>
      <c r="D137" s="703"/>
      <c r="E137" s="703"/>
      <c r="F137" s="703"/>
      <c r="G137" s="703"/>
      <c r="H137" s="703"/>
      <c r="I137" s="703"/>
      <c r="J137" s="703"/>
      <c r="K137" s="703"/>
      <c r="L137" s="703"/>
      <c r="M137" s="703"/>
      <c r="N137" s="703"/>
      <c r="O137" s="720"/>
      <c r="P137" s="720"/>
    </row>
    <row r="138" spans="2:16" s="318" customFormat="1" ht="15.95" customHeight="1">
      <c r="B138" s="702"/>
      <c r="C138" s="703"/>
      <c r="D138" s="703"/>
      <c r="E138" s="703"/>
      <c r="F138" s="703"/>
      <c r="G138" s="703"/>
      <c r="H138" s="703"/>
      <c r="I138" s="703"/>
      <c r="J138" s="703"/>
      <c r="K138" s="703"/>
      <c r="L138" s="703"/>
      <c r="M138" s="703"/>
      <c r="N138" s="703"/>
      <c r="O138" s="720"/>
      <c r="P138" s="720"/>
    </row>
    <row r="139" spans="2:16" s="318" customFormat="1" ht="15.95" customHeight="1">
      <c r="B139" s="702"/>
      <c r="C139" s="703"/>
      <c r="D139" s="703"/>
      <c r="E139" s="703"/>
      <c r="F139" s="703"/>
      <c r="G139" s="703"/>
      <c r="H139" s="703"/>
      <c r="I139" s="703"/>
      <c r="J139" s="703"/>
      <c r="K139" s="703"/>
      <c r="L139" s="703"/>
      <c r="M139" s="703"/>
      <c r="N139" s="703"/>
      <c r="O139" s="720"/>
      <c r="P139" s="720"/>
    </row>
    <row r="140" spans="2:16" s="318" customFormat="1" ht="15.95" customHeight="1">
      <c r="B140" s="702"/>
      <c r="C140" s="703"/>
      <c r="D140" s="703"/>
      <c r="E140" s="703"/>
      <c r="F140" s="703"/>
      <c r="G140" s="703"/>
      <c r="H140" s="703"/>
      <c r="I140" s="703"/>
      <c r="J140" s="703"/>
      <c r="K140" s="703"/>
      <c r="L140" s="703"/>
      <c r="M140" s="703"/>
      <c r="N140" s="703"/>
      <c r="O140" s="720"/>
      <c r="P140" s="720"/>
    </row>
    <row r="146" spans="2:16" ht="12.95" customHeight="1">
      <c r="B146" s="654" t="s">
        <v>1304</v>
      </c>
      <c r="C146" s="682"/>
    </row>
    <row r="147" spans="2:16" ht="12.95" customHeight="1">
      <c r="B147" s="654" t="s">
        <v>1</v>
      </c>
      <c r="C147" s="682"/>
    </row>
    <row r="149" spans="2:16" s="649" customFormat="1">
      <c r="B149" s="656" t="s">
        <v>75</v>
      </c>
      <c r="C149" s="1659" t="s">
        <v>1278</v>
      </c>
      <c r="D149" s="1660"/>
      <c r="E149" s="1659" t="s">
        <v>1279</v>
      </c>
      <c r="F149" s="1660"/>
      <c r="G149" s="1659" t="s">
        <v>1280</v>
      </c>
      <c r="H149" s="1661"/>
      <c r="I149" s="1662" t="s">
        <v>53</v>
      </c>
      <c r="J149" s="1660"/>
      <c r="K149" s="1659" t="s">
        <v>1281</v>
      </c>
      <c r="L149" s="1661"/>
      <c r="M149" s="1662" t="s">
        <v>1282</v>
      </c>
      <c r="N149" s="1660"/>
      <c r="O149" s="1665" t="s">
        <v>62</v>
      </c>
      <c r="P149" s="1666"/>
    </row>
    <row r="150" spans="2:16" s="649" customFormat="1" ht="18" customHeight="1">
      <c r="B150" s="657"/>
      <c r="C150" s="658" t="s">
        <v>59</v>
      </c>
      <c r="D150" s="659" t="s">
        <v>58</v>
      </c>
      <c r="E150" s="658" t="s">
        <v>59</v>
      </c>
      <c r="F150" s="659" t="s">
        <v>58</v>
      </c>
      <c r="G150" s="658" t="s">
        <v>59</v>
      </c>
      <c r="H150" s="660" t="s">
        <v>58</v>
      </c>
      <c r="I150" s="661" t="s">
        <v>59</v>
      </c>
      <c r="J150" s="659" t="s">
        <v>58</v>
      </c>
      <c r="K150" s="658" t="s">
        <v>59</v>
      </c>
      <c r="L150" s="660" t="s">
        <v>58</v>
      </c>
      <c r="M150" s="661" t="s">
        <v>59</v>
      </c>
      <c r="N150" s="659" t="s">
        <v>58</v>
      </c>
      <c r="O150" s="687" t="s">
        <v>59</v>
      </c>
      <c r="P150" s="688" t="s">
        <v>58</v>
      </c>
    </row>
    <row r="151" spans="2:16" s="650" customFormat="1" ht="18" customHeight="1">
      <c r="B151" s="662" t="s">
        <v>1211</v>
      </c>
      <c r="C151" s="663"/>
      <c r="D151" s="664"/>
      <c r="E151" s="665"/>
      <c r="F151" s="664"/>
      <c r="G151" s="665">
        <v>1</v>
      </c>
      <c r="H151" s="666">
        <v>130000</v>
      </c>
      <c r="I151" s="667">
        <v>1</v>
      </c>
      <c r="J151" s="664">
        <v>50</v>
      </c>
      <c r="K151" s="685">
        <v>1</v>
      </c>
      <c r="L151" s="686">
        <v>80</v>
      </c>
      <c r="M151" s="698"/>
      <c r="N151" s="684"/>
      <c r="O151" s="696"/>
      <c r="P151" s="697"/>
    </row>
    <row r="152" spans="2:16" s="650" customFormat="1" ht="18" customHeight="1">
      <c r="B152" s="668" t="s">
        <v>1213</v>
      </c>
      <c r="C152" s="669">
        <v>1</v>
      </c>
      <c r="D152" s="671">
        <v>156000</v>
      </c>
      <c r="E152" s="230"/>
      <c r="F152" s="670"/>
      <c r="G152" s="230"/>
      <c r="H152" s="671"/>
      <c r="I152" s="672">
        <v>4</v>
      </c>
      <c r="J152" s="670">
        <v>420</v>
      </c>
      <c r="K152" s="230">
        <v>4</v>
      </c>
      <c r="L152" s="671">
        <v>190</v>
      </c>
      <c r="M152" s="672">
        <v>1</v>
      </c>
      <c r="N152" s="670">
        <v>100</v>
      </c>
      <c r="O152" s="689"/>
      <c r="P152" s="691"/>
    </row>
    <row r="153" spans="2:16" s="650" customFormat="1" ht="18" customHeight="1">
      <c r="B153" s="668" t="s">
        <v>1212</v>
      </c>
      <c r="C153" s="669">
        <v>17</v>
      </c>
      <c r="D153" s="671">
        <v>7034000</v>
      </c>
      <c r="E153" s="230">
        <v>1</v>
      </c>
      <c r="F153" s="670">
        <v>950000</v>
      </c>
      <c r="G153" s="230">
        <v>10</v>
      </c>
      <c r="H153" s="671">
        <v>1688000</v>
      </c>
      <c r="I153" s="672">
        <v>5</v>
      </c>
      <c r="J153" s="670">
        <v>555</v>
      </c>
      <c r="K153" s="230">
        <v>1</v>
      </c>
      <c r="L153" s="671">
        <v>30</v>
      </c>
      <c r="M153" s="203">
        <v>2</v>
      </c>
      <c r="N153" s="670">
        <v>40080</v>
      </c>
      <c r="O153" s="689"/>
      <c r="P153" s="691"/>
    </row>
    <row r="154" spans="2:16" s="650" customFormat="1" ht="18" customHeight="1">
      <c r="B154" s="668" t="s">
        <v>1214</v>
      </c>
      <c r="C154" s="669">
        <v>2</v>
      </c>
      <c r="D154" s="671">
        <v>183000</v>
      </c>
      <c r="E154" s="230"/>
      <c r="F154" s="670"/>
      <c r="G154" s="230"/>
      <c r="H154" s="671"/>
      <c r="I154" s="672">
        <v>1</v>
      </c>
      <c r="J154" s="670">
        <v>150</v>
      </c>
      <c r="K154" s="230"/>
      <c r="L154" s="671"/>
      <c r="M154" s="672"/>
      <c r="N154" s="670"/>
      <c r="O154" s="689"/>
      <c r="P154" s="691"/>
    </row>
    <row r="155" spans="2:16" s="650" customFormat="1" ht="18" customHeight="1">
      <c r="B155" s="668" t="s">
        <v>1215</v>
      </c>
      <c r="C155" s="669">
        <v>3</v>
      </c>
      <c r="D155" s="671">
        <v>225000</v>
      </c>
      <c r="E155" s="230"/>
      <c r="F155" s="670"/>
      <c r="G155" s="230">
        <v>1</v>
      </c>
      <c r="H155" s="671">
        <v>47000</v>
      </c>
      <c r="I155" s="672">
        <v>1</v>
      </c>
      <c r="J155" s="670">
        <v>400</v>
      </c>
      <c r="K155" s="230"/>
      <c r="L155" s="671"/>
      <c r="M155" s="672">
        <v>1</v>
      </c>
      <c r="N155" s="670">
        <v>70</v>
      </c>
      <c r="O155" s="689"/>
      <c r="P155" s="691"/>
    </row>
    <row r="156" spans="2:16" s="650" customFormat="1" ht="18" customHeight="1">
      <c r="B156" s="668" t="s">
        <v>1217</v>
      </c>
      <c r="C156" s="669">
        <v>1</v>
      </c>
      <c r="D156" s="671">
        <v>70000</v>
      </c>
      <c r="E156" s="230"/>
      <c r="F156" s="670"/>
      <c r="G156" s="230">
        <v>1</v>
      </c>
      <c r="H156" s="671">
        <v>70000</v>
      </c>
      <c r="I156" s="672">
        <v>1</v>
      </c>
      <c r="J156" s="670">
        <v>70</v>
      </c>
      <c r="K156" s="230"/>
      <c r="L156" s="671"/>
      <c r="M156" s="672"/>
      <c r="N156" s="670"/>
      <c r="O156" s="689"/>
      <c r="P156" s="691"/>
    </row>
    <row r="157" spans="2:16" s="650" customFormat="1" ht="18" customHeight="1">
      <c r="B157" s="668" t="s">
        <v>1216</v>
      </c>
      <c r="C157" s="669">
        <v>1</v>
      </c>
      <c r="D157" s="671">
        <v>23000</v>
      </c>
      <c r="E157" s="230"/>
      <c r="F157" s="670"/>
      <c r="G157" s="230"/>
      <c r="H157" s="671"/>
      <c r="I157" s="672"/>
      <c r="J157" s="670"/>
      <c r="K157" s="230"/>
      <c r="L157" s="671"/>
      <c r="M157" s="672"/>
      <c r="N157" s="670"/>
      <c r="O157" s="689"/>
      <c r="P157" s="691"/>
    </row>
    <row r="158" spans="2:16" s="650" customFormat="1" ht="18" customHeight="1">
      <c r="B158" s="709" t="s">
        <v>1305</v>
      </c>
      <c r="C158" s="725"/>
      <c r="D158" s="713"/>
      <c r="E158" s="714"/>
      <c r="F158" s="713"/>
      <c r="G158" s="714"/>
      <c r="H158" s="711"/>
      <c r="I158" s="712"/>
      <c r="J158" s="713"/>
      <c r="K158" s="676"/>
      <c r="L158" s="677"/>
      <c r="M158" s="678"/>
      <c r="N158" s="675"/>
      <c r="O158" s="693"/>
      <c r="P158" s="692"/>
    </row>
    <row r="159" spans="2:16" s="318" customFormat="1" ht="18" customHeight="1">
      <c r="B159" s="679" t="s">
        <v>22</v>
      </c>
      <c r="C159" s="726">
        <f t="shared" ref="C159:N159" si="6">SUM(C151:C158)</f>
        <v>25</v>
      </c>
      <c r="D159" s="726">
        <f t="shared" si="6"/>
        <v>7691000</v>
      </c>
      <c r="E159" s="680">
        <f t="shared" si="6"/>
        <v>1</v>
      </c>
      <c r="F159" s="681">
        <f t="shared" si="6"/>
        <v>950000</v>
      </c>
      <c r="G159" s="680">
        <f t="shared" si="6"/>
        <v>13</v>
      </c>
      <c r="H159" s="681">
        <f t="shared" si="6"/>
        <v>1935000</v>
      </c>
      <c r="I159" s="726">
        <f t="shared" si="6"/>
        <v>13</v>
      </c>
      <c r="J159" s="727">
        <f t="shared" si="6"/>
        <v>1645</v>
      </c>
      <c r="K159" s="680">
        <f t="shared" si="6"/>
        <v>6</v>
      </c>
      <c r="L159" s="699">
        <f t="shared" si="6"/>
        <v>300</v>
      </c>
      <c r="M159" s="726">
        <f t="shared" si="6"/>
        <v>4</v>
      </c>
      <c r="N159" s="727">
        <f t="shared" si="6"/>
        <v>40250</v>
      </c>
      <c r="O159" s="694">
        <v>0</v>
      </c>
      <c r="P159" s="719">
        <v>0</v>
      </c>
    </row>
    <row r="160" spans="2:16" s="318" customFormat="1" ht="18" customHeight="1">
      <c r="B160" s="702"/>
      <c r="C160" s="703"/>
      <c r="D160" s="703"/>
      <c r="E160" s="703"/>
      <c r="F160" s="703"/>
      <c r="G160" s="703"/>
      <c r="H160" s="703"/>
      <c r="I160" s="703"/>
      <c r="J160" s="703"/>
      <c r="K160" s="703"/>
      <c r="L160" s="703"/>
      <c r="M160" s="703"/>
      <c r="N160" s="703"/>
      <c r="O160" s="720"/>
      <c r="P160" s="720"/>
    </row>
    <row r="163" spans="2:16" ht="12.95" customHeight="1">
      <c r="B163" s="654" t="s">
        <v>1218</v>
      </c>
      <c r="C163" s="682"/>
    </row>
    <row r="164" spans="2:16" ht="12.95" customHeight="1">
      <c r="B164" s="654" t="s">
        <v>1</v>
      </c>
      <c r="C164" s="682"/>
    </row>
    <row r="166" spans="2:16" s="649" customFormat="1">
      <c r="B166" s="656" t="s">
        <v>75</v>
      </c>
      <c r="C166" s="1659" t="s">
        <v>1278</v>
      </c>
      <c r="D166" s="1661"/>
      <c r="E166" s="1662" t="s">
        <v>1279</v>
      </c>
      <c r="F166" s="1660"/>
      <c r="G166" s="1659" t="s">
        <v>1280</v>
      </c>
      <c r="H166" s="1661"/>
      <c r="I166" s="1662" t="s">
        <v>53</v>
      </c>
      <c r="J166" s="1660"/>
      <c r="K166" s="1659" t="s">
        <v>1281</v>
      </c>
      <c r="L166" s="1661"/>
      <c r="M166" s="1662" t="s">
        <v>1282</v>
      </c>
      <c r="N166" s="1660"/>
      <c r="O166" s="1665" t="s">
        <v>62</v>
      </c>
      <c r="P166" s="1666"/>
    </row>
    <row r="167" spans="2:16" s="649" customFormat="1" ht="18" customHeight="1">
      <c r="B167" s="657"/>
      <c r="C167" s="658" t="s">
        <v>59</v>
      </c>
      <c r="D167" s="660" t="s">
        <v>58</v>
      </c>
      <c r="E167" s="661" t="s">
        <v>59</v>
      </c>
      <c r="F167" s="659" t="s">
        <v>58</v>
      </c>
      <c r="G167" s="658" t="s">
        <v>59</v>
      </c>
      <c r="H167" s="660" t="s">
        <v>58</v>
      </c>
      <c r="I167" s="661" t="s">
        <v>59</v>
      </c>
      <c r="J167" s="659" t="s">
        <v>58</v>
      </c>
      <c r="K167" s="658" t="s">
        <v>59</v>
      </c>
      <c r="L167" s="660" t="s">
        <v>58</v>
      </c>
      <c r="M167" s="661" t="s">
        <v>59</v>
      </c>
      <c r="N167" s="659" t="s">
        <v>58</v>
      </c>
      <c r="O167" s="687" t="s">
        <v>59</v>
      </c>
      <c r="P167" s="688" t="s">
        <v>58</v>
      </c>
    </row>
    <row r="168" spans="2:16" s="650" customFormat="1" ht="18" customHeight="1">
      <c r="B168" s="705" t="s">
        <v>1223</v>
      </c>
      <c r="C168" s="685">
        <v>6</v>
      </c>
      <c r="D168" s="686">
        <v>706000</v>
      </c>
      <c r="E168" s="698"/>
      <c r="F168" s="684"/>
      <c r="G168" s="685">
        <v>1</v>
      </c>
      <c r="H168" s="686">
        <v>300000</v>
      </c>
      <c r="I168" s="698"/>
      <c r="J168" s="684"/>
      <c r="K168" s="685">
        <v>1</v>
      </c>
      <c r="L168" s="686">
        <v>10</v>
      </c>
      <c r="M168" s="698"/>
      <c r="N168" s="684"/>
      <c r="O168" s="696"/>
      <c r="P168" s="697"/>
    </row>
    <row r="169" spans="2:16" s="650" customFormat="1" ht="18" customHeight="1">
      <c r="B169" s="706" t="s">
        <v>1220</v>
      </c>
      <c r="C169" s="230">
        <v>26</v>
      </c>
      <c r="D169" s="671">
        <v>820000</v>
      </c>
      <c r="E169" s="672"/>
      <c r="F169" s="670"/>
      <c r="G169" s="230"/>
      <c r="H169" s="671"/>
      <c r="I169" s="672">
        <v>3</v>
      </c>
      <c r="J169" s="670">
        <v>16074</v>
      </c>
      <c r="K169" s="230">
        <v>2</v>
      </c>
      <c r="L169" s="671">
        <v>60</v>
      </c>
      <c r="M169" s="672"/>
      <c r="N169" s="670"/>
      <c r="O169" s="689"/>
      <c r="P169" s="691"/>
    </row>
    <row r="170" spans="2:16" s="650" customFormat="1" ht="18" customHeight="1">
      <c r="B170" s="706" t="s">
        <v>1306</v>
      </c>
      <c r="C170" s="230"/>
      <c r="D170" s="671"/>
      <c r="E170" s="672"/>
      <c r="F170" s="670"/>
      <c r="G170" s="230">
        <v>1</v>
      </c>
      <c r="H170" s="671">
        <v>123000</v>
      </c>
      <c r="I170" s="672"/>
      <c r="J170" s="670"/>
      <c r="K170" s="230"/>
      <c r="L170" s="671"/>
      <c r="M170" s="672"/>
      <c r="N170" s="670"/>
      <c r="O170" s="689"/>
      <c r="P170" s="691"/>
    </row>
    <row r="171" spans="2:16" s="650" customFormat="1" ht="18" customHeight="1">
      <c r="B171" s="706" t="s">
        <v>1221</v>
      </c>
      <c r="C171" s="230">
        <v>11</v>
      </c>
      <c r="D171" s="671">
        <v>1596500</v>
      </c>
      <c r="E171" s="672">
        <v>2</v>
      </c>
      <c r="F171" s="670">
        <v>1515936</v>
      </c>
      <c r="G171" s="230">
        <v>1</v>
      </c>
      <c r="H171" s="671">
        <v>225512</v>
      </c>
      <c r="I171" s="672">
        <v>7</v>
      </c>
      <c r="J171" s="670">
        <v>20280</v>
      </c>
      <c r="K171" s="230"/>
      <c r="L171" s="671"/>
      <c r="M171" s="672"/>
      <c r="N171" s="670"/>
      <c r="O171" s="689"/>
      <c r="P171" s="691"/>
    </row>
    <row r="172" spans="2:16" s="650" customFormat="1" ht="18" customHeight="1">
      <c r="B172" s="706" t="s">
        <v>1224</v>
      </c>
      <c r="C172" s="230">
        <v>15</v>
      </c>
      <c r="D172" s="671">
        <v>911000</v>
      </c>
      <c r="E172" s="672"/>
      <c r="F172" s="670"/>
      <c r="G172" s="230"/>
      <c r="H172" s="671"/>
      <c r="I172" s="672">
        <v>10</v>
      </c>
      <c r="J172" s="670">
        <v>748</v>
      </c>
      <c r="K172" s="230">
        <v>7</v>
      </c>
      <c r="L172" s="671">
        <v>188</v>
      </c>
      <c r="M172" s="672">
        <v>2</v>
      </c>
      <c r="N172" s="670">
        <v>65</v>
      </c>
      <c r="O172" s="689"/>
      <c r="P172" s="691"/>
    </row>
    <row r="173" spans="2:16" s="650" customFormat="1" ht="18" customHeight="1">
      <c r="B173" s="706" t="s">
        <v>1222</v>
      </c>
      <c r="C173" s="230"/>
      <c r="D173" s="671"/>
      <c r="E173" s="672"/>
      <c r="F173" s="670"/>
      <c r="G173" s="230"/>
      <c r="H173" s="671"/>
      <c r="I173" s="672">
        <v>4</v>
      </c>
      <c r="J173" s="670">
        <v>325</v>
      </c>
      <c r="K173" s="230"/>
      <c r="L173" s="671"/>
      <c r="M173" s="672"/>
      <c r="N173" s="670"/>
      <c r="O173" s="689"/>
      <c r="P173" s="691"/>
    </row>
    <row r="174" spans="2:16" s="650" customFormat="1" ht="18" customHeight="1">
      <c r="B174" s="707" t="s">
        <v>1226</v>
      </c>
      <c r="C174" s="676"/>
      <c r="D174" s="677"/>
      <c r="E174" s="678"/>
      <c r="F174" s="675"/>
      <c r="G174" s="676"/>
      <c r="H174" s="677"/>
      <c r="I174" s="678"/>
      <c r="J174" s="675"/>
      <c r="K174" s="676"/>
      <c r="L174" s="677"/>
      <c r="M174" s="678"/>
      <c r="N174" s="675"/>
      <c r="O174" s="693"/>
      <c r="P174" s="692"/>
    </row>
    <row r="175" spans="2:16" s="650" customFormat="1" ht="18" customHeight="1">
      <c r="B175" s="707" t="s">
        <v>1307</v>
      </c>
      <c r="C175" s="676"/>
      <c r="D175" s="677"/>
      <c r="E175" s="678"/>
      <c r="F175" s="675"/>
      <c r="G175" s="676"/>
      <c r="H175" s="677"/>
      <c r="I175" s="678"/>
      <c r="J175" s="675"/>
      <c r="K175" s="676"/>
      <c r="L175" s="677"/>
      <c r="M175" s="678"/>
      <c r="N175" s="675"/>
      <c r="O175" s="693"/>
      <c r="P175" s="692"/>
    </row>
    <row r="176" spans="2:16" s="318" customFormat="1" ht="18" customHeight="1">
      <c r="B176" s="708" t="s">
        <v>22</v>
      </c>
      <c r="C176" s="680">
        <f t="shared" ref="C176:N176" si="7">SUM(C168:C175)</f>
        <v>58</v>
      </c>
      <c r="D176" s="699">
        <f t="shared" si="7"/>
        <v>4033500</v>
      </c>
      <c r="E176" s="680">
        <f t="shared" si="7"/>
        <v>2</v>
      </c>
      <c r="F176" s="681">
        <f t="shared" si="7"/>
        <v>1515936</v>
      </c>
      <c r="G176" s="715">
        <f t="shared" si="7"/>
        <v>3</v>
      </c>
      <c r="H176" s="681">
        <f t="shared" si="7"/>
        <v>648512</v>
      </c>
      <c r="I176" s="680">
        <f t="shared" si="7"/>
        <v>24</v>
      </c>
      <c r="J176" s="681">
        <f t="shared" si="7"/>
        <v>37427</v>
      </c>
      <c r="K176" s="715">
        <f t="shared" si="7"/>
        <v>10</v>
      </c>
      <c r="L176" s="699">
        <f t="shared" si="7"/>
        <v>258</v>
      </c>
      <c r="M176" s="680">
        <f t="shared" si="7"/>
        <v>2</v>
      </c>
      <c r="N176" s="681">
        <f t="shared" si="7"/>
        <v>65</v>
      </c>
      <c r="O176" s="694">
        <v>0</v>
      </c>
      <c r="P176" s="695">
        <v>0</v>
      </c>
    </row>
    <row r="177" spans="2:18" s="318" customFormat="1" ht="18" customHeight="1">
      <c r="B177" s="702"/>
      <c r="C177" s="703"/>
      <c r="D177" s="703"/>
      <c r="E177" s="703"/>
      <c r="F177" s="703"/>
      <c r="G177" s="703"/>
      <c r="H177" s="703"/>
      <c r="I177" s="703"/>
      <c r="J177" s="703"/>
      <c r="K177" s="703"/>
      <c r="L177" s="703"/>
      <c r="M177" s="703"/>
      <c r="N177" s="703"/>
      <c r="O177" s="720"/>
      <c r="P177" s="720"/>
    </row>
    <row r="178" spans="2:18" s="318" customFormat="1" ht="18" customHeight="1">
      <c r="B178" s="702"/>
      <c r="C178" s="703"/>
      <c r="D178" s="703"/>
      <c r="E178" s="703"/>
      <c r="F178" s="703"/>
      <c r="G178" s="703"/>
      <c r="H178" s="703"/>
      <c r="I178" s="703"/>
      <c r="J178" s="703"/>
      <c r="K178" s="703"/>
      <c r="L178" s="703"/>
      <c r="M178" s="703"/>
      <c r="N178" s="703"/>
      <c r="O178" s="720"/>
      <c r="P178" s="720"/>
    </row>
    <row r="179" spans="2:18" s="318" customFormat="1" ht="18" customHeight="1">
      <c r="B179" s="702"/>
      <c r="C179" s="703"/>
      <c r="D179" s="703"/>
      <c r="E179" s="703"/>
      <c r="F179" s="703"/>
      <c r="G179" s="703"/>
      <c r="H179" s="703"/>
      <c r="I179" s="703"/>
      <c r="J179" s="703"/>
      <c r="K179" s="703"/>
      <c r="L179" s="703"/>
      <c r="M179" s="703"/>
      <c r="N179" s="703"/>
      <c r="O179" s="720"/>
      <c r="P179" s="720"/>
    </row>
    <row r="180" spans="2:18" s="318" customFormat="1" ht="18" customHeight="1">
      <c r="B180" s="702"/>
      <c r="C180" s="703"/>
      <c r="D180" s="703"/>
      <c r="E180" s="703"/>
      <c r="F180" s="703"/>
      <c r="G180" s="703"/>
      <c r="H180" s="703"/>
      <c r="I180" s="703"/>
      <c r="J180" s="703"/>
      <c r="K180" s="703"/>
      <c r="L180" s="703"/>
      <c r="M180" s="703"/>
      <c r="N180" s="703"/>
      <c r="O180" s="720"/>
      <c r="P180" s="720"/>
    </row>
    <row r="181" spans="2:18" s="318" customFormat="1" ht="18" customHeight="1">
      <c r="B181" s="702"/>
      <c r="C181" s="703"/>
      <c r="D181" s="703"/>
      <c r="E181" s="703"/>
      <c r="F181" s="703"/>
      <c r="G181" s="703"/>
      <c r="H181" s="703"/>
      <c r="I181" s="703"/>
      <c r="J181" s="703"/>
      <c r="K181" s="703"/>
      <c r="L181" s="703"/>
      <c r="M181" s="703"/>
      <c r="N181" s="703"/>
      <c r="O181" s="720"/>
      <c r="P181" s="720"/>
    </row>
    <row r="182" spans="2:18" s="318" customFormat="1" ht="18" customHeight="1">
      <c r="B182" s="702"/>
      <c r="C182" s="703"/>
      <c r="D182" s="703"/>
      <c r="E182" s="703"/>
      <c r="F182" s="703"/>
      <c r="G182" s="703"/>
      <c r="H182" s="703"/>
      <c r="I182" s="703"/>
      <c r="J182" s="703"/>
      <c r="K182" s="703"/>
      <c r="L182" s="703"/>
      <c r="M182" s="703"/>
      <c r="N182" s="703"/>
      <c r="O182" s="720"/>
      <c r="P182" s="720"/>
    </row>
    <row r="183" spans="2:18" s="318" customFormat="1" ht="18" customHeight="1">
      <c r="B183" s="702"/>
      <c r="C183" s="703"/>
      <c r="D183" s="703"/>
      <c r="E183" s="703"/>
      <c r="F183" s="703"/>
      <c r="G183" s="703"/>
      <c r="H183" s="703"/>
      <c r="I183" s="703"/>
      <c r="J183" s="703"/>
      <c r="K183" s="703"/>
      <c r="L183" s="703"/>
      <c r="M183" s="703"/>
      <c r="N183" s="703"/>
      <c r="O183" s="720"/>
      <c r="P183" s="720"/>
    </row>
    <row r="184" spans="2:18" s="318" customFormat="1" ht="18" customHeight="1">
      <c r="B184" s="702"/>
      <c r="C184" s="703"/>
      <c r="D184" s="703"/>
      <c r="E184" s="703"/>
      <c r="F184" s="703"/>
      <c r="G184" s="703"/>
      <c r="H184" s="703"/>
      <c r="I184" s="703"/>
      <c r="J184" s="703"/>
      <c r="K184" s="703"/>
      <c r="L184" s="703"/>
      <c r="M184" s="703"/>
      <c r="N184" s="703"/>
      <c r="O184" s="720"/>
      <c r="P184" s="720"/>
    </row>
    <row r="185" spans="2:18" s="318" customFormat="1" ht="18" customHeight="1">
      <c r="B185" s="702"/>
      <c r="C185" s="703"/>
      <c r="D185" s="703"/>
      <c r="E185" s="703"/>
      <c r="F185" s="703"/>
      <c r="G185" s="703"/>
      <c r="H185" s="703"/>
      <c r="I185" s="703"/>
      <c r="J185" s="703"/>
      <c r="K185" s="703"/>
      <c r="L185" s="703"/>
      <c r="M185" s="703"/>
      <c r="N185" s="703"/>
      <c r="O185" s="720"/>
      <c r="P185" s="720"/>
    </row>
    <row r="192" spans="2:18">
      <c r="R192" s="60" t="s">
        <v>1308</v>
      </c>
    </row>
    <row r="193" spans="2:16" ht="12.75" customHeight="1">
      <c r="B193" s="1482" t="s">
        <v>1309</v>
      </c>
      <c r="C193" s="1482"/>
      <c r="D193" s="1482"/>
      <c r="E193" s="1482"/>
      <c r="F193" s="1482"/>
      <c r="G193" s="1482"/>
      <c r="H193" s="1482"/>
      <c r="I193" s="1482"/>
      <c r="J193" s="1482"/>
      <c r="K193" s="1482"/>
      <c r="L193" s="1482"/>
      <c r="M193" s="1482"/>
      <c r="N193" s="1482"/>
      <c r="O193" s="1482"/>
      <c r="P193" s="1482"/>
    </row>
    <row r="194" spans="2:16" ht="15">
      <c r="B194" s="1482" t="s">
        <v>1271</v>
      </c>
      <c r="C194" s="1482"/>
      <c r="D194" s="1482"/>
      <c r="E194" s="1482"/>
      <c r="F194" s="1482"/>
      <c r="G194" s="1482"/>
      <c r="H194" s="1482"/>
      <c r="I194" s="1482"/>
      <c r="J194" s="1482"/>
      <c r="K194" s="1482"/>
      <c r="L194" s="1482"/>
      <c r="M194" s="1482"/>
      <c r="N194" s="1482"/>
      <c r="O194" s="1482"/>
      <c r="P194" s="1482"/>
    </row>
    <row r="195" spans="2:16" ht="15">
      <c r="B195" s="1482" t="s">
        <v>1</v>
      </c>
      <c r="C195" s="1482"/>
      <c r="D195" s="1482"/>
      <c r="E195" s="1482"/>
      <c r="F195" s="1482"/>
      <c r="G195" s="1482"/>
      <c r="H195" s="1482"/>
      <c r="I195" s="1482"/>
      <c r="J195" s="1482"/>
      <c r="K195" s="1482"/>
      <c r="L195" s="1482"/>
      <c r="M195" s="1482"/>
      <c r="N195" s="1482"/>
      <c r="O195" s="1482"/>
      <c r="P195" s="1482"/>
    </row>
    <row r="197" spans="2:16" s="649" customFormat="1">
      <c r="B197" s="656" t="s">
        <v>75</v>
      </c>
      <c r="C197" s="1659" t="s">
        <v>1278</v>
      </c>
      <c r="D197" s="1660"/>
      <c r="E197" s="1659" t="s">
        <v>1279</v>
      </c>
      <c r="F197" s="1660"/>
      <c r="G197" s="1659" t="s">
        <v>1280</v>
      </c>
      <c r="H197" s="1661"/>
      <c r="I197" s="1659" t="s">
        <v>53</v>
      </c>
      <c r="J197" s="1661"/>
      <c r="K197" s="1659" t="s">
        <v>1281</v>
      </c>
      <c r="L197" s="1661"/>
      <c r="M197" s="1659" t="s">
        <v>1282</v>
      </c>
      <c r="N197" s="1661"/>
      <c r="O197" s="1667" t="s">
        <v>62</v>
      </c>
      <c r="P197" s="1666"/>
    </row>
    <row r="198" spans="2:16" s="649" customFormat="1" ht="18" customHeight="1">
      <c r="B198" s="657"/>
      <c r="C198" s="728" t="s">
        <v>59</v>
      </c>
      <c r="D198" s="729" t="s">
        <v>58</v>
      </c>
      <c r="E198" s="728" t="s">
        <v>59</v>
      </c>
      <c r="F198" s="729" t="s">
        <v>58</v>
      </c>
      <c r="G198" s="728" t="s">
        <v>59</v>
      </c>
      <c r="H198" s="730" t="s">
        <v>58</v>
      </c>
      <c r="I198" s="728" t="s">
        <v>59</v>
      </c>
      <c r="J198" s="730" t="s">
        <v>58</v>
      </c>
      <c r="K198" s="728" t="s">
        <v>59</v>
      </c>
      <c r="L198" s="730" t="s">
        <v>58</v>
      </c>
      <c r="M198" s="728" t="s">
        <v>59</v>
      </c>
      <c r="N198" s="730" t="s">
        <v>58</v>
      </c>
      <c r="O198" s="746" t="s">
        <v>59</v>
      </c>
      <c r="P198" s="747" t="s">
        <v>58</v>
      </c>
    </row>
    <row r="199" spans="2:16" s="650" customFormat="1" ht="18" customHeight="1">
      <c r="B199" s="705" t="s">
        <v>1274</v>
      </c>
      <c r="C199" s="665">
        <f t="shared" ref="C199:N199" si="8">+C27</f>
        <v>10</v>
      </c>
      <c r="D199" s="665">
        <f t="shared" si="8"/>
        <v>870500</v>
      </c>
      <c r="E199" s="731">
        <f t="shared" si="8"/>
        <v>2</v>
      </c>
      <c r="F199" s="732">
        <f t="shared" si="8"/>
        <v>1222080</v>
      </c>
      <c r="G199" s="663">
        <f t="shared" si="8"/>
        <v>4</v>
      </c>
      <c r="H199" s="733">
        <f t="shared" si="8"/>
        <v>578520</v>
      </c>
      <c r="I199" s="663">
        <f t="shared" si="8"/>
        <v>26</v>
      </c>
      <c r="J199" s="733">
        <f t="shared" si="8"/>
        <v>4556</v>
      </c>
      <c r="K199" s="665">
        <f t="shared" si="8"/>
        <v>7</v>
      </c>
      <c r="L199" s="665">
        <f t="shared" si="8"/>
        <v>185</v>
      </c>
      <c r="M199" s="663">
        <f t="shared" si="8"/>
        <v>6</v>
      </c>
      <c r="N199" s="663">
        <f t="shared" si="8"/>
        <v>1077</v>
      </c>
      <c r="O199" s="748">
        <v>0</v>
      </c>
      <c r="P199" s="690">
        <v>0</v>
      </c>
    </row>
    <row r="200" spans="2:16" s="650" customFormat="1" ht="18" customHeight="1">
      <c r="B200" s="706" t="s">
        <v>1273</v>
      </c>
      <c r="C200" s="230">
        <f t="shared" ref="C200:H200" si="9">+C68</f>
        <v>20</v>
      </c>
      <c r="D200" s="230">
        <f t="shared" si="9"/>
        <v>2222900</v>
      </c>
      <c r="E200" s="734">
        <f t="shared" si="9"/>
        <v>0</v>
      </c>
      <c r="F200" s="735">
        <f t="shared" si="9"/>
        <v>0</v>
      </c>
      <c r="G200" s="734" t="str">
        <f t="shared" si="9"/>
        <v>₋</v>
      </c>
      <c r="H200" s="735" t="str">
        <f t="shared" si="9"/>
        <v>₋</v>
      </c>
      <c r="I200" s="669">
        <f t="shared" ref="I200:N200" si="10">+I68</f>
        <v>94</v>
      </c>
      <c r="J200" s="737">
        <f t="shared" si="10"/>
        <v>86489</v>
      </c>
      <c r="K200" s="230">
        <f t="shared" si="10"/>
        <v>33</v>
      </c>
      <c r="L200" s="230">
        <f t="shared" si="10"/>
        <v>31197</v>
      </c>
      <c r="M200" s="669">
        <f t="shared" si="10"/>
        <v>10</v>
      </c>
      <c r="N200" s="669">
        <f t="shared" si="10"/>
        <v>500</v>
      </c>
      <c r="O200" s="749">
        <v>0</v>
      </c>
      <c r="P200" s="691">
        <v>0</v>
      </c>
    </row>
    <row r="201" spans="2:16" s="650" customFormat="1" ht="18" customHeight="1">
      <c r="B201" s="706" t="s">
        <v>1202</v>
      </c>
      <c r="C201" s="230">
        <f t="shared" ref="C201:H201" si="11">+C86</f>
        <v>19</v>
      </c>
      <c r="D201" s="230">
        <f t="shared" si="11"/>
        <v>2323100</v>
      </c>
      <c r="E201" s="683">
        <f t="shared" si="11"/>
        <v>0</v>
      </c>
      <c r="F201" s="736">
        <f t="shared" si="11"/>
        <v>0</v>
      </c>
      <c r="G201" s="669">
        <f t="shared" si="11"/>
        <v>1</v>
      </c>
      <c r="H201" s="737">
        <f t="shared" si="11"/>
        <v>160000</v>
      </c>
      <c r="I201" s="669">
        <f t="shared" ref="I201:N201" si="12">+I86</f>
        <v>14</v>
      </c>
      <c r="J201" s="737">
        <f t="shared" si="12"/>
        <v>3185</v>
      </c>
      <c r="K201" s="230">
        <f t="shared" si="12"/>
        <v>3</v>
      </c>
      <c r="L201" s="230">
        <f t="shared" si="12"/>
        <v>365</v>
      </c>
      <c r="M201" s="230">
        <f t="shared" si="12"/>
        <v>4</v>
      </c>
      <c r="N201" s="230">
        <f t="shared" si="12"/>
        <v>620</v>
      </c>
      <c r="O201" s="749">
        <v>0</v>
      </c>
      <c r="P201" s="691">
        <v>0</v>
      </c>
    </row>
    <row r="202" spans="2:16" s="650" customFormat="1" ht="18" customHeight="1">
      <c r="B202" s="706" t="s">
        <v>1275</v>
      </c>
      <c r="C202" s="230">
        <f t="shared" ref="C202:H202" si="13">+C114</f>
        <v>4</v>
      </c>
      <c r="D202" s="230">
        <f t="shared" si="13"/>
        <v>712000</v>
      </c>
      <c r="E202" s="669">
        <f t="shared" si="13"/>
        <v>1</v>
      </c>
      <c r="F202" s="737">
        <f t="shared" si="13"/>
        <v>800000</v>
      </c>
      <c r="G202" s="669">
        <f t="shared" si="13"/>
        <v>2</v>
      </c>
      <c r="H202" s="737">
        <f t="shared" si="13"/>
        <v>184000</v>
      </c>
      <c r="I202" s="669">
        <f t="shared" ref="I202:N202" si="14">+I114</f>
        <v>78</v>
      </c>
      <c r="J202" s="737">
        <f t="shared" si="14"/>
        <v>6926</v>
      </c>
      <c r="K202" s="230">
        <f t="shared" si="14"/>
        <v>1</v>
      </c>
      <c r="L202" s="230">
        <f t="shared" si="14"/>
        <v>120</v>
      </c>
      <c r="M202" s="230">
        <f t="shared" si="14"/>
        <v>9</v>
      </c>
      <c r="N202" s="230">
        <f t="shared" si="14"/>
        <v>357</v>
      </c>
      <c r="O202" s="749">
        <v>0</v>
      </c>
      <c r="P202" s="691">
        <v>0</v>
      </c>
    </row>
    <row r="203" spans="2:16" s="650" customFormat="1" ht="18" customHeight="1">
      <c r="B203" s="706" t="s">
        <v>1235</v>
      </c>
      <c r="C203" s="230">
        <f t="shared" ref="C203:H203" si="15">+C135</f>
        <v>18</v>
      </c>
      <c r="D203" s="230">
        <f t="shared" si="15"/>
        <v>2072700</v>
      </c>
      <c r="E203" s="669">
        <f t="shared" si="15"/>
        <v>3</v>
      </c>
      <c r="F203" s="737">
        <f t="shared" si="15"/>
        <v>1650000</v>
      </c>
      <c r="G203" s="669">
        <f t="shared" si="15"/>
        <v>0</v>
      </c>
      <c r="H203" s="737">
        <f t="shared" si="15"/>
        <v>0</v>
      </c>
      <c r="I203" s="669">
        <f t="shared" ref="I203:N203" si="16">+I135</f>
        <v>18</v>
      </c>
      <c r="J203" s="737">
        <f t="shared" si="16"/>
        <v>24720</v>
      </c>
      <c r="K203" s="230">
        <f t="shared" si="16"/>
        <v>2</v>
      </c>
      <c r="L203" s="230">
        <f t="shared" si="16"/>
        <v>500</v>
      </c>
      <c r="M203" s="230">
        <f t="shared" si="16"/>
        <v>5</v>
      </c>
      <c r="N203" s="230">
        <f t="shared" si="16"/>
        <v>1750</v>
      </c>
      <c r="O203" s="749">
        <v>0</v>
      </c>
      <c r="P203" s="691">
        <v>0</v>
      </c>
    </row>
    <row r="204" spans="2:16" s="650" customFormat="1" ht="18" customHeight="1">
      <c r="B204" s="706" t="s">
        <v>1310</v>
      </c>
      <c r="C204" s="230">
        <f t="shared" ref="C204:J204" si="17">+C159</f>
        <v>25</v>
      </c>
      <c r="D204" s="230">
        <f t="shared" si="17"/>
        <v>7691000</v>
      </c>
      <c r="E204" s="669">
        <f t="shared" si="17"/>
        <v>1</v>
      </c>
      <c r="F204" s="737">
        <f t="shared" si="17"/>
        <v>950000</v>
      </c>
      <c r="G204" s="669">
        <f t="shared" si="17"/>
        <v>13</v>
      </c>
      <c r="H204" s="737">
        <f t="shared" si="17"/>
        <v>1935000</v>
      </c>
      <c r="I204" s="669">
        <f t="shared" si="17"/>
        <v>13</v>
      </c>
      <c r="J204" s="669">
        <f t="shared" si="17"/>
        <v>1645</v>
      </c>
      <c r="K204" s="230">
        <f t="shared" ref="K204:N204" si="18">+K159</f>
        <v>6</v>
      </c>
      <c r="L204" s="230">
        <f t="shared" si="18"/>
        <v>300</v>
      </c>
      <c r="M204" s="230">
        <f t="shared" si="18"/>
        <v>4</v>
      </c>
      <c r="N204" s="230">
        <f t="shared" si="18"/>
        <v>40250</v>
      </c>
      <c r="O204" s="749">
        <v>0</v>
      </c>
      <c r="P204" s="691">
        <v>0</v>
      </c>
    </row>
    <row r="205" spans="2:16" s="650" customFormat="1" ht="18" customHeight="1">
      <c r="B205" s="707" t="s">
        <v>1223</v>
      </c>
      <c r="C205" s="738">
        <f t="shared" ref="C205:H205" si="19">+C176</f>
        <v>58</v>
      </c>
      <c r="D205" s="738">
        <f t="shared" si="19"/>
        <v>4033500</v>
      </c>
      <c r="E205" s="739">
        <f t="shared" si="19"/>
        <v>2</v>
      </c>
      <c r="F205" s="740">
        <f t="shared" si="19"/>
        <v>1515936</v>
      </c>
      <c r="G205" s="739">
        <f t="shared" si="19"/>
        <v>3</v>
      </c>
      <c r="H205" s="740">
        <f t="shared" si="19"/>
        <v>648512</v>
      </c>
      <c r="I205" s="739">
        <f t="shared" ref="I205:N205" si="20">+I176</f>
        <v>24</v>
      </c>
      <c r="J205" s="740">
        <f t="shared" si="20"/>
        <v>37427</v>
      </c>
      <c r="K205" s="738">
        <f t="shared" si="20"/>
        <v>10</v>
      </c>
      <c r="L205" s="738">
        <f t="shared" si="20"/>
        <v>258</v>
      </c>
      <c r="M205" s="738">
        <f t="shared" si="20"/>
        <v>2</v>
      </c>
      <c r="N205" s="738">
        <f t="shared" si="20"/>
        <v>65</v>
      </c>
      <c r="O205" s="750">
        <v>0</v>
      </c>
      <c r="P205" s="751">
        <v>0</v>
      </c>
    </row>
    <row r="206" spans="2:16" s="650" customFormat="1" ht="18" customHeight="1" thickBot="1">
      <c r="B206" s="741" t="s">
        <v>22</v>
      </c>
      <c r="C206" s="742">
        <f>SUM(C199:C205)</f>
        <v>154</v>
      </c>
      <c r="D206" s="743">
        <f>SUM(D199:D205)</f>
        <v>19925700</v>
      </c>
      <c r="E206" s="742">
        <f t="shared" ref="E206:J206" si="21">SUM(E199:E205)</f>
        <v>9</v>
      </c>
      <c r="F206" s="744">
        <f t="shared" si="21"/>
        <v>6138016</v>
      </c>
      <c r="G206" s="742">
        <f t="shared" si="21"/>
        <v>23</v>
      </c>
      <c r="H206" s="745">
        <f t="shared" si="21"/>
        <v>3506032</v>
      </c>
      <c r="I206" s="742">
        <f t="shared" si="21"/>
        <v>267</v>
      </c>
      <c r="J206" s="744">
        <f t="shared" si="21"/>
        <v>164948</v>
      </c>
      <c r="K206" s="742">
        <f t="shared" ref="K206:P206" si="22">SUM(K199:K205)</f>
        <v>62</v>
      </c>
      <c r="L206" s="745">
        <f t="shared" si="22"/>
        <v>32925</v>
      </c>
      <c r="M206" s="742">
        <f t="shared" si="22"/>
        <v>40</v>
      </c>
      <c r="N206" s="745">
        <f t="shared" si="22"/>
        <v>44619</v>
      </c>
      <c r="O206" s="752">
        <f t="shared" si="22"/>
        <v>0</v>
      </c>
      <c r="P206" s="753">
        <f t="shared" si="22"/>
        <v>0</v>
      </c>
    </row>
    <row r="207" spans="2:16">
      <c r="I207" s="1657" t="s">
        <v>1460</v>
      </c>
      <c r="J207" s="1657"/>
      <c r="K207" s="1657" t="s">
        <v>1762</v>
      </c>
      <c r="L207" s="1657"/>
      <c r="M207" s="1657" t="s">
        <v>1463</v>
      </c>
      <c r="N207" s="1657"/>
    </row>
  </sheetData>
  <mergeCells count="73">
    <mergeCell ref="K207:L207"/>
    <mergeCell ref="M136:N136"/>
    <mergeCell ref="I207:J207"/>
    <mergeCell ref="I136:J136"/>
    <mergeCell ref="B193:P193"/>
    <mergeCell ref="B194:P194"/>
    <mergeCell ref="B195:P195"/>
    <mergeCell ref="C197:D197"/>
    <mergeCell ref="E197:F197"/>
    <mergeCell ref="G197:H197"/>
    <mergeCell ref="I197:J197"/>
    <mergeCell ref="K197:L197"/>
    <mergeCell ref="M197:N197"/>
    <mergeCell ref="O197:P197"/>
    <mergeCell ref="M149:N149"/>
    <mergeCell ref="O149:P149"/>
    <mergeCell ref="C166:D166"/>
    <mergeCell ref="O166:P166"/>
    <mergeCell ref="C149:D149"/>
    <mergeCell ref="E149:F149"/>
    <mergeCell ref="G149:H149"/>
    <mergeCell ref="I149:J149"/>
    <mergeCell ref="K149:L149"/>
    <mergeCell ref="E166:F166"/>
    <mergeCell ref="G166:H166"/>
    <mergeCell ref="I166:J166"/>
    <mergeCell ref="K166:L166"/>
    <mergeCell ref="M166:N166"/>
    <mergeCell ref="M101:N101"/>
    <mergeCell ref="O101:P101"/>
    <mergeCell ref="C120:D120"/>
    <mergeCell ref="E120:F120"/>
    <mergeCell ref="G120:H120"/>
    <mergeCell ref="I120:J120"/>
    <mergeCell ref="K120:L120"/>
    <mergeCell ref="M120:N120"/>
    <mergeCell ref="O120:P120"/>
    <mergeCell ref="C101:D101"/>
    <mergeCell ref="E101:F101"/>
    <mergeCell ref="G101:H101"/>
    <mergeCell ref="I101:J101"/>
    <mergeCell ref="K101:L101"/>
    <mergeCell ref="M74:N74"/>
    <mergeCell ref="O74:P74"/>
    <mergeCell ref="K69:L69"/>
    <mergeCell ref="M69:N69"/>
    <mergeCell ref="I69:J69"/>
    <mergeCell ref="C74:D74"/>
    <mergeCell ref="E74:F74"/>
    <mergeCell ref="G74:H74"/>
    <mergeCell ref="I74:J74"/>
    <mergeCell ref="K74:L74"/>
    <mergeCell ref="G56:H56"/>
    <mergeCell ref="I56:J56"/>
    <mergeCell ref="K56:L56"/>
    <mergeCell ref="M56:N56"/>
    <mergeCell ref="O56:P56"/>
    <mergeCell ref="M207:N207"/>
    <mergeCell ref="I87:J87"/>
    <mergeCell ref="M87:N87"/>
    <mergeCell ref="B1:P1"/>
    <mergeCell ref="C6:D6"/>
    <mergeCell ref="E6:F6"/>
    <mergeCell ref="G6:H6"/>
    <mergeCell ref="I6:J6"/>
    <mergeCell ref="K6:L6"/>
    <mergeCell ref="M6:N6"/>
    <mergeCell ref="O6:P6"/>
    <mergeCell ref="I28:J28"/>
    <mergeCell ref="K28:L28"/>
    <mergeCell ref="M28:N28"/>
    <mergeCell ref="C56:D56"/>
    <mergeCell ref="E56:F56"/>
  </mergeCells>
  <pageMargins left="0.7" right="0.7" top="0.75" bottom="0.75" header="0.3" footer="0.3"/>
  <pageSetup paperSize="9" scale="65" fitToHeight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S155"/>
  <sheetViews>
    <sheetView topLeftCell="A145" workbookViewId="0">
      <selection activeCell="A38" sqref="A38:Q38"/>
    </sheetView>
  </sheetViews>
  <sheetFormatPr defaultColWidth="13.42578125" defaultRowHeight="15"/>
  <cols>
    <col min="1" max="1" width="18.42578125" customWidth="1"/>
    <col min="2" max="2" width="10.7109375" style="64" customWidth="1"/>
    <col min="3" max="3" width="9.85546875" style="64" customWidth="1"/>
    <col min="4" max="4" width="11.140625" style="64" customWidth="1"/>
    <col min="5" max="5" width="10.7109375" style="64" customWidth="1"/>
    <col min="6" max="6" width="10.85546875" style="64" customWidth="1"/>
    <col min="7" max="7" width="11.28515625" style="64" customWidth="1"/>
    <col min="8" max="8" width="10.140625" style="64" customWidth="1"/>
    <col min="9" max="9" width="11.140625" style="64" customWidth="1"/>
    <col min="10" max="10" width="10.140625" style="64" customWidth="1"/>
    <col min="11" max="11" width="11.28515625" style="64" customWidth="1"/>
    <col min="12" max="12" width="10.42578125" style="64" customWidth="1"/>
    <col min="13" max="13" width="11.85546875" style="64" customWidth="1"/>
    <col min="14" max="14" width="11" style="64" customWidth="1"/>
    <col min="15" max="15" width="11.5703125" style="64" customWidth="1"/>
    <col min="16" max="16" width="10.85546875" customWidth="1"/>
    <col min="17" max="17" width="11.5703125" customWidth="1"/>
  </cols>
  <sheetData>
    <row r="1" spans="1:19" ht="26.25" customHeight="1">
      <c r="A1" s="1668" t="s">
        <v>1183</v>
      </c>
      <c r="B1" s="1668"/>
      <c r="C1" s="1668"/>
      <c r="D1" s="1668"/>
      <c r="E1" s="1668"/>
      <c r="F1" s="1668"/>
      <c r="G1" s="1668"/>
      <c r="H1" s="1668"/>
      <c r="I1" s="1668"/>
      <c r="J1" s="1668"/>
      <c r="K1" s="1668"/>
      <c r="L1" s="1668"/>
      <c r="M1" s="1668"/>
      <c r="N1" s="1668"/>
      <c r="O1" s="1668"/>
    </row>
    <row r="2" spans="1:19" ht="26.25" customHeight="1">
      <c r="A2" s="1628" t="s">
        <v>1184</v>
      </c>
      <c r="B2" s="1628"/>
      <c r="C2" s="1628"/>
      <c r="D2" s="1628"/>
      <c r="E2" s="1628"/>
      <c r="F2" s="1628"/>
      <c r="G2" s="1628"/>
      <c r="H2" s="1628"/>
      <c r="I2" s="1628"/>
      <c r="J2" s="1628"/>
      <c r="K2" s="1628"/>
      <c r="L2" s="1628"/>
      <c r="M2" s="1628"/>
      <c r="N2" s="1628"/>
      <c r="O2" s="1628"/>
    </row>
    <row r="3" spans="1:19" ht="26.25" customHeight="1">
      <c r="A3" s="1628" t="s">
        <v>1311</v>
      </c>
      <c r="B3" s="1628"/>
      <c r="C3" s="1628"/>
      <c r="D3" s="1628"/>
      <c r="E3" s="1628"/>
      <c r="F3" s="1628"/>
      <c r="G3" s="1628"/>
      <c r="H3" s="1628"/>
      <c r="I3" s="1628"/>
      <c r="J3" s="1628"/>
      <c r="K3" s="1628"/>
      <c r="L3" s="1628"/>
      <c r="M3" s="1628"/>
      <c r="N3" s="1628"/>
      <c r="O3" s="1628"/>
    </row>
    <row r="4" spans="1:19" ht="26.25" customHeight="1">
      <c r="A4" s="66"/>
      <c r="B4" s="67"/>
      <c r="C4" s="67"/>
      <c r="D4" s="67"/>
      <c r="E4" s="67"/>
      <c r="F4" s="67"/>
      <c r="G4" s="67"/>
      <c r="H4" s="67"/>
      <c r="I4" s="67"/>
    </row>
    <row r="5" spans="1:19" ht="26.25" customHeight="1">
      <c r="A5" s="1653" t="s">
        <v>2</v>
      </c>
      <c r="B5" s="1631" t="s">
        <v>1185</v>
      </c>
      <c r="C5" s="1635"/>
      <c r="D5" s="1631" t="s">
        <v>1186</v>
      </c>
      <c r="E5" s="1635"/>
      <c r="F5" s="1631" t="s">
        <v>1187</v>
      </c>
      <c r="G5" s="1635"/>
      <c r="H5" s="1631" t="s">
        <v>1188</v>
      </c>
      <c r="I5" s="1632"/>
      <c r="J5" s="1633" t="s">
        <v>1189</v>
      </c>
      <c r="K5" s="1634"/>
      <c r="L5" s="1633" t="s">
        <v>1190</v>
      </c>
      <c r="M5" s="1634"/>
      <c r="N5" s="1631" t="s">
        <v>71</v>
      </c>
      <c r="O5" s="1635"/>
    </row>
    <row r="6" spans="1:19" s="60" customFormat="1" ht="26.25" customHeight="1">
      <c r="A6" s="1654"/>
      <c r="B6" s="72" t="s">
        <v>59</v>
      </c>
      <c r="C6" s="112" t="s">
        <v>58</v>
      </c>
      <c r="D6" s="72" t="s">
        <v>59</v>
      </c>
      <c r="E6" s="112" t="s">
        <v>58</v>
      </c>
      <c r="F6" s="72" t="s">
        <v>59</v>
      </c>
      <c r="G6" s="112" t="s">
        <v>58</v>
      </c>
      <c r="H6" s="72" t="s">
        <v>59</v>
      </c>
      <c r="I6" s="73" t="s">
        <v>58</v>
      </c>
      <c r="J6" s="72" t="s">
        <v>59</v>
      </c>
      <c r="K6" s="112" t="s">
        <v>58</v>
      </c>
      <c r="L6" s="72" t="s">
        <v>59</v>
      </c>
      <c r="M6" s="112" t="s">
        <v>58</v>
      </c>
      <c r="N6" s="72" t="s">
        <v>59</v>
      </c>
      <c r="O6" s="112" t="s">
        <v>58</v>
      </c>
    </row>
    <row r="7" spans="1:19" ht="26.25" customHeight="1">
      <c r="A7" s="568" t="s">
        <v>1191</v>
      </c>
      <c r="B7" s="68">
        <v>1</v>
      </c>
      <c r="C7" s="569">
        <v>7</v>
      </c>
      <c r="D7" s="68"/>
      <c r="E7" s="569"/>
      <c r="F7" s="68"/>
      <c r="G7" s="569"/>
      <c r="H7" s="68">
        <v>18</v>
      </c>
      <c r="I7" s="600">
        <v>366</v>
      </c>
      <c r="J7" s="102"/>
      <c r="K7" s="143"/>
      <c r="L7" s="68">
        <v>9</v>
      </c>
      <c r="M7" s="569">
        <v>188</v>
      </c>
      <c r="N7" s="68"/>
      <c r="O7" s="569"/>
    </row>
    <row r="8" spans="1:19" ht="26.25" customHeight="1">
      <c r="A8" s="129" t="s">
        <v>1192</v>
      </c>
      <c r="B8" s="570">
        <v>25</v>
      </c>
      <c r="C8" s="571">
        <v>410</v>
      </c>
      <c r="D8" s="570"/>
      <c r="E8" s="571"/>
      <c r="F8" s="570">
        <v>1</v>
      </c>
      <c r="G8" s="571">
        <v>16</v>
      </c>
      <c r="H8" s="570">
        <v>9</v>
      </c>
      <c r="I8" s="131">
        <v>199</v>
      </c>
      <c r="J8" s="570"/>
      <c r="K8" s="571"/>
      <c r="L8" s="570">
        <v>9</v>
      </c>
      <c r="M8" s="571">
        <v>248</v>
      </c>
      <c r="N8" s="570"/>
      <c r="O8" s="571"/>
    </row>
    <row r="9" spans="1:19" ht="26.25" customHeight="1">
      <c r="A9" s="95" t="s">
        <v>1193</v>
      </c>
      <c r="B9" s="570">
        <v>6</v>
      </c>
      <c r="C9" s="571">
        <v>87</v>
      </c>
      <c r="D9" s="570">
        <v>1</v>
      </c>
      <c r="E9" s="571">
        <v>62</v>
      </c>
      <c r="F9" s="570"/>
      <c r="G9" s="571"/>
      <c r="H9" s="570">
        <v>8</v>
      </c>
      <c r="I9" s="131">
        <v>201</v>
      </c>
      <c r="J9" s="570"/>
      <c r="K9" s="571"/>
      <c r="L9" s="570">
        <v>6</v>
      </c>
      <c r="M9" s="571">
        <v>113</v>
      </c>
      <c r="N9" s="570"/>
      <c r="O9" s="571"/>
    </row>
    <row r="10" spans="1:19" ht="26.25" customHeight="1">
      <c r="A10" s="572" t="s">
        <v>1194</v>
      </c>
      <c r="B10" s="570">
        <v>7</v>
      </c>
      <c r="C10" s="571">
        <v>153</v>
      </c>
      <c r="D10" s="570">
        <v>1</v>
      </c>
      <c r="E10" s="571">
        <v>31</v>
      </c>
      <c r="F10" s="570"/>
      <c r="G10" s="571"/>
      <c r="H10" s="570">
        <v>6</v>
      </c>
      <c r="I10" s="131">
        <v>104</v>
      </c>
      <c r="J10" s="570"/>
      <c r="K10" s="571"/>
      <c r="L10" s="570">
        <v>4</v>
      </c>
      <c r="M10" s="571">
        <v>1042</v>
      </c>
      <c r="N10" s="570"/>
      <c r="O10" s="571"/>
    </row>
    <row r="11" spans="1:19" ht="26.25" customHeight="1">
      <c r="A11" s="573" t="s">
        <v>1195</v>
      </c>
      <c r="B11" s="570">
        <v>18</v>
      </c>
      <c r="C11" s="571">
        <v>268</v>
      </c>
      <c r="D11" s="570"/>
      <c r="E11" s="571"/>
      <c r="F11" s="570">
        <v>2</v>
      </c>
      <c r="G11" s="571">
        <v>18</v>
      </c>
      <c r="H11" s="570">
        <v>7</v>
      </c>
      <c r="I11" s="131">
        <v>287</v>
      </c>
      <c r="J11" s="570"/>
      <c r="K11" s="571"/>
      <c r="L11" s="570">
        <v>12</v>
      </c>
      <c r="M11" s="571">
        <v>552</v>
      </c>
      <c r="N11" s="570"/>
      <c r="O11" s="571"/>
    </row>
    <row r="12" spans="1:19" ht="26.25" customHeight="1">
      <c r="A12" s="95" t="s">
        <v>1196</v>
      </c>
      <c r="B12" s="570">
        <v>31</v>
      </c>
      <c r="C12" s="571">
        <v>1410</v>
      </c>
      <c r="D12" s="570">
        <v>1</v>
      </c>
      <c r="E12" s="571">
        <v>53</v>
      </c>
      <c r="F12" s="570"/>
      <c r="G12" s="571"/>
      <c r="H12" s="570">
        <v>14</v>
      </c>
      <c r="I12" s="131">
        <v>284</v>
      </c>
      <c r="J12" s="570"/>
      <c r="K12" s="571"/>
      <c r="L12" s="570">
        <v>25</v>
      </c>
      <c r="M12" s="571">
        <v>757</v>
      </c>
      <c r="N12" s="570"/>
      <c r="O12" s="571"/>
    </row>
    <row r="13" spans="1:19" ht="26.25" customHeight="1">
      <c r="A13" s="95" t="s">
        <v>1197</v>
      </c>
      <c r="B13" s="574">
        <v>27</v>
      </c>
      <c r="C13" s="571">
        <v>1541</v>
      </c>
      <c r="D13" s="574"/>
      <c r="E13" s="571"/>
      <c r="F13" s="574">
        <v>5</v>
      </c>
      <c r="G13" s="571">
        <v>91</v>
      </c>
      <c r="H13" s="574">
        <v>13</v>
      </c>
      <c r="I13" s="131">
        <v>350</v>
      </c>
      <c r="J13" s="586"/>
      <c r="K13" s="587"/>
      <c r="L13" s="574">
        <v>25</v>
      </c>
      <c r="M13" s="571">
        <v>680</v>
      </c>
      <c r="N13" s="574"/>
      <c r="O13" s="571"/>
    </row>
    <row r="14" spans="1:19" ht="26.25" customHeight="1">
      <c r="A14" s="95" t="s">
        <v>1198</v>
      </c>
      <c r="B14" s="574"/>
      <c r="C14" s="571"/>
      <c r="D14" s="574">
        <v>1</v>
      </c>
      <c r="E14" s="571">
        <v>9</v>
      </c>
      <c r="F14" s="574"/>
      <c r="G14" s="571"/>
      <c r="H14" s="574"/>
      <c r="I14" s="131"/>
      <c r="J14" s="570"/>
      <c r="K14" s="571"/>
      <c r="L14" s="574"/>
      <c r="M14" s="571"/>
      <c r="N14" s="574"/>
      <c r="O14" s="571"/>
    </row>
    <row r="15" spans="1:19" ht="26.25" customHeight="1">
      <c r="A15" s="575" t="s">
        <v>1199</v>
      </c>
      <c r="B15" s="570">
        <v>9</v>
      </c>
      <c r="C15" s="571">
        <v>584</v>
      </c>
      <c r="D15" s="570"/>
      <c r="E15" s="571"/>
      <c r="F15" s="570"/>
      <c r="G15" s="571"/>
      <c r="H15" s="570">
        <v>7</v>
      </c>
      <c r="I15" s="131">
        <v>265</v>
      </c>
      <c r="J15" s="601"/>
      <c r="K15" s="602"/>
      <c r="L15" s="570"/>
      <c r="M15" s="571"/>
      <c r="N15" s="570"/>
      <c r="O15" s="571"/>
    </row>
    <row r="16" spans="1:19" ht="26.25" customHeight="1">
      <c r="A16" s="576" t="s">
        <v>22</v>
      </c>
      <c r="B16" s="118">
        <f t="shared" ref="B16:I16" si="0">SUM(B7:B15)</f>
        <v>124</v>
      </c>
      <c r="C16" s="121">
        <f t="shared" si="0"/>
        <v>4460</v>
      </c>
      <c r="D16" s="118">
        <f t="shared" si="0"/>
        <v>4</v>
      </c>
      <c r="E16" s="118">
        <f t="shared" si="0"/>
        <v>155</v>
      </c>
      <c r="F16" s="118">
        <f t="shared" si="0"/>
        <v>8</v>
      </c>
      <c r="G16" s="121">
        <f t="shared" si="0"/>
        <v>125</v>
      </c>
      <c r="H16" s="118">
        <f t="shared" si="0"/>
        <v>82</v>
      </c>
      <c r="I16" s="603">
        <f t="shared" si="0"/>
        <v>2056</v>
      </c>
      <c r="J16" s="604">
        <v>0</v>
      </c>
      <c r="K16" s="605">
        <v>0</v>
      </c>
      <c r="L16" s="118">
        <f>SUM(L7:L15)</f>
        <v>90</v>
      </c>
      <c r="M16" s="118">
        <f>SUM(M7:M15)</f>
        <v>3580</v>
      </c>
      <c r="N16" s="118">
        <v>0</v>
      </c>
      <c r="O16" s="121">
        <v>0</v>
      </c>
      <c r="S16" s="169"/>
    </row>
    <row r="17" spans="1:18" ht="26.25" customHeight="1">
      <c r="A17" s="577"/>
      <c r="B17" s="122"/>
      <c r="C17" s="122"/>
      <c r="D17" s="122"/>
      <c r="E17" s="122"/>
      <c r="F17" s="122"/>
      <c r="G17" s="122"/>
      <c r="H17" s="122"/>
      <c r="I17" s="122"/>
      <c r="J17" s="122"/>
      <c r="K17" s="122"/>
      <c r="L17" s="122"/>
      <c r="M17" s="122"/>
      <c r="N17" s="122"/>
      <c r="O17" s="122"/>
    </row>
    <row r="18" spans="1:18" ht="26.25" customHeight="1">
      <c r="A18" s="577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</row>
    <row r="19" spans="1:18" ht="26.25" customHeight="1">
      <c r="A19" s="577"/>
      <c r="B19" s="122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</row>
    <row r="20" spans="1:18" ht="26.25" customHeight="1">
      <c r="A20" s="578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66"/>
      <c r="Q20" s="66"/>
      <c r="R20" s="66"/>
    </row>
    <row r="21" spans="1:18" ht="26.25" customHeight="1">
      <c r="A21" s="1638" t="s">
        <v>1200</v>
      </c>
      <c r="B21" s="1638"/>
      <c r="C21" s="1638"/>
      <c r="D21" s="1638"/>
      <c r="E21" s="1638"/>
      <c r="F21" s="1638"/>
      <c r="G21" s="1638"/>
      <c r="H21" s="1638"/>
      <c r="I21" s="1638"/>
      <c r="J21" s="1638"/>
      <c r="K21" s="1638"/>
      <c r="L21" s="1638"/>
      <c r="M21" s="1638"/>
      <c r="N21" s="1638"/>
      <c r="O21" s="1638"/>
      <c r="P21" s="1638"/>
      <c r="Q21" s="1638"/>
      <c r="R21" s="66"/>
    </row>
    <row r="22" spans="1:18" ht="26.25" customHeight="1">
      <c r="A22" s="1638" t="s">
        <v>1311</v>
      </c>
      <c r="B22" s="1638"/>
      <c r="C22" s="1638"/>
      <c r="D22" s="1638"/>
      <c r="E22" s="1638"/>
      <c r="F22" s="1638"/>
      <c r="G22" s="1638"/>
      <c r="H22" s="1638"/>
      <c r="I22" s="1638"/>
      <c r="J22" s="1638"/>
      <c r="K22" s="1638"/>
      <c r="L22" s="1638"/>
      <c r="M22" s="1638"/>
      <c r="N22" s="1638"/>
      <c r="O22" s="1638"/>
      <c r="P22" s="1638"/>
      <c r="Q22" s="1638"/>
      <c r="R22" s="66"/>
    </row>
    <row r="23" spans="1:18" ht="26.25" customHeight="1">
      <c r="A23" s="579"/>
      <c r="B23" s="67"/>
      <c r="C23" s="67"/>
      <c r="D23" s="67"/>
      <c r="E23" s="67"/>
      <c r="F23" s="67"/>
      <c r="G23" s="67"/>
      <c r="H23" s="67"/>
      <c r="I23" s="67"/>
      <c r="P23" s="606"/>
      <c r="Q23" s="606"/>
      <c r="R23" s="66"/>
    </row>
    <row r="24" spans="1:18" ht="26.25" customHeight="1">
      <c r="A24" s="1653" t="s">
        <v>2</v>
      </c>
      <c r="B24" s="1631" t="s">
        <v>1185</v>
      </c>
      <c r="C24" s="1635"/>
      <c r="D24" s="1631" t="s">
        <v>1186</v>
      </c>
      <c r="E24" s="1635"/>
      <c r="F24" s="1631" t="s">
        <v>1187</v>
      </c>
      <c r="G24" s="1635"/>
      <c r="H24" s="1631" t="s">
        <v>1188</v>
      </c>
      <c r="I24" s="1635"/>
      <c r="J24" s="1633" t="s">
        <v>1189</v>
      </c>
      <c r="K24" s="1634"/>
      <c r="L24" s="1631" t="s">
        <v>1190</v>
      </c>
      <c r="M24" s="1635"/>
      <c r="N24" s="1631" t="s">
        <v>71</v>
      </c>
      <c r="O24" s="1635"/>
    </row>
    <row r="25" spans="1:18" ht="26.25" customHeight="1">
      <c r="A25" s="1669"/>
      <c r="B25" s="581" t="s">
        <v>59</v>
      </c>
      <c r="C25" s="582" t="s">
        <v>58</v>
      </c>
      <c r="D25" s="581" t="s">
        <v>59</v>
      </c>
      <c r="E25" s="582" t="s">
        <v>58</v>
      </c>
      <c r="F25" s="581" t="s">
        <v>59</v>
      </c>
      <c r="G25" s="582" t="s">
        <v>58</v>
      </c>
      <c r="H25" s="581" t="s">
        <v>59</v>
      </c>
      <c r="I25" s="582" t="s">
        <v>58</v>
      </c>
      <c r="J25" s="72" t="s">
        <v>59</v>
      </c>
      <c r="K25" s="112" t="s">
        <v>58</v>
      </c>
      <c r="L25" s="581" t="s">
        <v>59</v>
      </c>
      <c r="M25" s="582" t="s">
        <v>58</v>
      </c>
      <c r="N25" s="581" t="s">
        <v>59</v>
      </c>
      <c r="O25" s="582" t="s">
        <v>58</v>
      </c>
    </row>
    <row r="26" spans="1:18" ht="26.25" customHeight="1">
      <c r="A26" s="583" t="s">
        <v>1201</v>
      </c>
      <c r="B26" s="102">
        <v>4</v>
      </c>
      <c r="C26" s="143">
        <v>241</v>
      </c>
      <c r="D26" s="102"/>
      <c r="E26" s="143"/>
      <c r="F26" s="102"/>
      <c r="G26" s="143"/>
      <c r="H26" s="102">
        <v>4</v>
      </c>
      <c r="I26" s="104">
        <v>65</v>
      </c>
      <c r="J26" s="68"/>
      <c r="K26" s="569"/>
      <c r="L26" s="102">
        <v>1</v>
      </c>
      <c r="M26" s="143">
        <v>10</v>
      </c>
      <c r="N26" s="102"/>
      <c r="O26" s="143"/>
    </row>
    <row r="27" spans="1:18" ht="26.25" customHeight="1">
      <c r="A27" s="583" t="s">
        <v>1202</v>
      </c>
      <c r="B27" s="102"/>
      <c r="C27" s="143"/>
      <c r="D27" s="102"/>
      <c r="E27" s="143"/>
      <c r="F27" s="102"/>
      <c r="G27" s="143"/>
      <c r="H27" s="102"/>
      <c r="I27" s="104"/>
      <c r="J27" s="102"/>
      <c r="K27" s="143"/>
      <c r="L27" s="102"/>
      <c r="M27" s="143"/>
      <c r="N27" s="102"/>
      <c r="O27" s="143"/>
    </row>
    <row r="28" spans="1:18" ht="26.25" customHeight="1">
      <c r="A28" s="584" t="s">
        <v>1203</v>
      </c>
      <c r="B28" s="570">
        <v>3</v>
      </c>
      <c r="C28" s="571">
        <v>96</v>
      </c>
      <c r="D28" s="570"/>
      <c r="E28" s="571"/>
      <c r="F28" s="570"/>
      <c r="G28" s="571"/>
      <c r="H28" s="570"/>
      <c r="I28" s="131"/>
      <c r="J28" s="570"/>
      <c r="K28" s="571"/>
      <c r="L28" s="570">
        <v>1</v>
      </c>
      <c r="M28" s="571">
        <v>25</v>
      </c>
      <c r="N28" s="570"/>
      <c r="O28" s="571"/>
    </row>
    <row r="29" spans="1:18" ht="26.25" customHeight="1">
      <c r="A29" s="584" t="s">
        <v>1204</v>
      </c>
      <c r="B29" s="570">
        <v>119</v>
      </c>
      <c r="C29" s="571">
        <v>8317</v>
      </c>
      <c r="D29" s="570"/>
      <c r="E29" s="571"/>
      <c r="F29" s="570">
        <v>5</v>
      </c>
      <c r="G29" s="571">
        <v>90</v>
      </c>
      <c r="H29" s="570">
        <v>22</v>
      </c>
      <c r="I29" s="131">
        <v>800</v>
      </c>
      <c r="J29" s="570"/>
      <c r="K29" s="571"/>
      <c r="L29" s="570">
        <v>14</v>
      </c>
      <c r="M29" s="571">
        <v>1066</v>
      </c>
      <c r="N29" s="570">
        <v>1</v>
      </c>
      <c r="O29" s="571">
        <v>15</v>
      </c>
    </row>
    <row r="30" spans="1:18" ht="26.25" customHeight="1">
      <c r="A30" s="584" t="s">
        <v>1205</v>
      </c>
      <c r="B30" s="570">
        <v>16</v>
      </c>
      <c r="C30" s="571">
        <v>1253</v>
      </c>
      <c r="D30" s="570">
        <v>1</v>
      </c>
      <c r="E30" s="571">
        <v>80</v>
      </c>
      <c r="F30" s="570">
        <v>2</v>
      </c>
      <c r="G30" s="571">
        <v>161</v>
      </c>
      <c r="H30" s="570">
        <v>6</v>
      </c>
      <c r="I30" s="131">
        <v>194</v>
      </c>
      <c r="J30" s="570"/>
      <c r="K30" s="571"/>
      <c r="L30" s="570">
        <v>1</v>
      </c>
      <c r="M30" s="571">
        <v>21</v>
      </c>
      <c r="N30" s="570"/>
      <c r="O30" s="571"/>
    </row>
    <row r="31" spans="1:18" ht="26.25" customHeight="1">
      <c r="A31" s="585" t="s">
        <v>1206</v>
      </c>
      <c r="B31" s="586">
        <v>1</v>
      </c>
      <c r="C31" s="587">
        <v>70</v>
      </c>
      <c r="D31" s="586"/>
      <c r="E31" s="587"/>
      <c r="F31" s="586"/>
      <c r="G31" s="587"/>
      <c r="H31" s="586">
        <v>1</v>
      </c>
      <c r="I31" s="134">
        <v>60</v>
      </c>
      <c r="J31" s="586"/>
      <c r="K31" s="587"/>
      <c r="L31" s="586">
        <v>2</v>
      </c>
      <c r="M31" s="587">
        <v>96</v>
      </c>
      <c r="N31" s="586"/>
      <c r="O31" s="587"/>
    </row>
    <row r="32" spans="1:18" ht="26.25" customHeight="1">
      <c r="A32" s="580" t="s">
        <v>1207</v>
      </c>
      <c r="B32" s="581">
        <v>47</v>
      </c>
      <c r="C32" s="582">
        <v>3731</v>
      </c>
      <c r="D32" s="581"/>
      <c r="E32" s="582"/>
      <c r="F32" s="581">
        <v>4</v>
      </c>
      <c r="G32" s="582">
        <v>94</v>
      </c>
      <c r="H32" s="581">
        <v>21</v>
      </c>
      <c r="I32" s="607">
        <v>1328</v>
      </c>
      <c r="J32" s="581"/>
      <c r="K32" s="582"/>
      <c r="L32" s="581">
        <v>16</v>
      </c>
      <c r="M32" s="582">
        <v>612</v>
      </c>
      <c r="N32" s="581">
        <v>1</v>
      </c>
      <c r="O32" s="582">
        <v>11</v>
      </c>
    </row>
    <row r="33" spans="1:17" ht="26.25" customHeight="1">
      <c r="A33" s="576" t="s">
        <v>22</v>
      </c>
      <c r="B33" s="118">
        <f t="shared" ref="B33:I33" si="1">SUM(B26:B32)</f>
        <v>190</v>
      </c>
      <c r="C33" s="121">
        <f t="shared" si="1"/>
        <v>13708</v>
      </c>
      <c r="D33" s="118">
        <f t="shared" si="1"/>
        <v>1</v>
      </c>
      <c r="E33" s="121">
        <f t="shared" si="1"/>
        <v>80</v>
      </c>
      <c r="F33" s="118">
        <f t="shared" si="1"/>
        <v>11</v>
      </c>
      <c r="G33" s="121">
        <f t="shared" si="1"/>
        <v>345</v>
      </c>
      <c r="H33" s="118">
        <f t="shared" si="1"/>
        <v>54</v>
      </c>
      <c r="I33" s="120">
        <f t="shared" si="1"/>
        <v>2447</v>
      </c>
      <c r="J33" s="118">
        <v>0</v>
      </c>
      <c r="K33" s="121">
        <v>0</v>
      </c>
      <c r="L33" s="118">
        <f>SUM(L26:L32)</f>
        <v>35</v>
      </c>
      <c r="M33" s="121">
        <f>SUM(M26:M32)</f>
        <v>1830</v>
      </c>
      <c r="N33" s="118">
        <f>SUM(N26:N32)</f>
        <v>2</v>
      </c>
      <c r="O33" s="121">
        <f>SUM(O26:O32)</f>
        <v>26</v>
      </c>
    </row>
    <row r="34" spans="1:17" ht="26.25" customHeight="1">
      <c r="J34" s="122"/>
      <c r="K34" s="122"/>
    </row>
    <row r="35" spans="1:17" ht="26.25" customHeight="1">
      <c r="J35" s="122"/>
      <c r="K35" s="122"/>
    </row>
    <row r="36" spans="1:17" ht="26.25" customHeight="1"/>
    <row r="37" spans="1:17" ht="26.25" customHeight="1">
      <c r="A37" s="1628" t="s">
        <v>1209</v>
      </c>
      <c r="B37" s="1628"/>
      <c r="C37" s="1628"/>
      <c r="D37" s="1628"/>
      <c r="E37" s="1628"/>
      <c r="F37" s="1628"/>
      <c r="G37" s="1628"/>
      <c r="H37" s="1628"/>
      <c r="I37" s="1628"/>
      <c r="J37" s="1628"/>
      <c r="K37" s="1628"/>
      <c r="L37" s="1628"/>
      <c r="M37" s="1628"/>
      <c r="N37" s="1628"/>
      <c r="O37" s="1628"/>
      <c r="P37" s="1628"/>
      <c r="Q37" s="1628"/>
    </row>
    <row r="38" spans="1:17" ht="26.25" customHeight="1">
      <c r="A38" s="1628" t="s">
        <v>1311</v>
      </c>
      <c r="B38" s="1628"/>
      <c r="C38" s="1628"/>
      <c r="D38" s="1628"/>
      <c r="E38" s="1628"/>
      <c r="F38" s="1628"/>
      <c r="G38" s="1628"/>
      <c r="H38" s="1628"/>
      <c r="I38" s="1628"/>
      <c r="J38" s="1628"/>
      <c r="K38" s="1628"/>
      <c r="L38" s="1628"/>
      <c r="M38" s="1628"/>
      <c r="N38" s="1628"/>
      <c r="O38" s="1628"/>
      <c r="P38" s="1628"/>
      <c r="Q38" s="1628"/>
    </row>
    <row r="39" spans="1:17" ht="26.25" customHeight="1">
      <c r="A39" s="66"/>
      <c r="B39" s="67"/>
      <c r="C39" s="67"/>
      <c r="D39" s="67"/>
      <c r="E39" s="67"/>
      <c r="F39" s="67"/>
      <c r="G39" s="67"/>
      <c r="H39" s="67"/>
      <c r="I39" s="67"/>
      <c r="P39" s="169"/>
      <c r="Q39" s="169"/>
    </row>
    <row r="40" spans="1:17" ht="26.25" customHeight="1">
      <c r="A40" s="1645" t="s">
        <v>2</v>
      </c>
      <c r="B40" s="1633" t="s">
        <v>1185</v>
      </c>
      <c r="C40" s="1634"/>
      <c r="D40" s="1633" t="s">
        <v>1186</v>
      </c>
      <c r="E40" s="1634"/>
      <c r="F40" s="1633" t="s">
        <v>1187</v>
      </c>
      <c r="G40" s="1634"/>
      <c r="H40" s="1633" t="s">
        <v>1188</v>
      </c>
      <c r="I40" s="1634"/>
      <c r="J40" s="1633" t="s">
        <v>1189</v>
      </c>
      <c r="K40" s="1634"/>
      <c r="L40" s="1633" t="s">
        <v>1190</v>
      </c>
      <c r="M40" s="1634"/>
      <c r="N40" s="1633" t="s">
        <v>1210</v>
      </c>
      <c r="O40" s="1634"/>
      <c r="P40" s="1633" t="s">
        <v>71</v>
      </c>
      <c r="Q40" s="1634"/>
    </row>
    <row r="41" spans="1:17" ht="26.25" customHeight="1">
      <c r="A41" s="1646"/>
      <c r="B41" s="72" t="s">
        <v>59</v>
      </c>
      <c r="C41" s="112" t="s">
        <v>58</v>
      </c>
      <c r="D41" s="75" t="s">
        <v>59</v>
      </c>
      <c r="E41" s="73" t="s">
        <v>58</v>
      </c>
      <c r="F41" s="72" t="s">
        <v>59</v>
      </c>
      <c r="G41" s="112" t="s">
        <v>58</v>
      </c>
      <c r="H41" s="75" t="s">
        <v>59</v>
      </c>
      <c r="I41" s="73" t="s">
        <v>58</v>
      </c>
      <c r="J41" s="72" t="s">
        <v>59</v>
      </c>
      <c r="K41" s="112" t="s">
        <v>58</v>
      </c>
      <c r="L41" s="72" t="s">
        <v>59</v>
      </c>
      <c r="M41" s="112" t="s">
        <v>58</v>
      </c>
      <c r="N41" s="72" t="s">
        <v>59</v>
      </c>
      <c r="O41" s="112" t="s">
        <v>58</v>
      </c>
      <c r="P41" s="72" t="s">
        <v>59</v>
      </c>
      <c r="Q41" s="112" t="s">
        <v>58</v>
      </c>
    </row>
    <row r="42" spans="1:17" ht="26.25" customHeight="1">
      <c r="A42" s="590" t="s">
        <v>1211</v>
      </c>
      <c r="B42" s="102">
        <v>7</v>
      </c>
      <c r="C42" s="143">
        <v>831</v>
      </c>
      <c r="D42" s="128">
        <v>3</v>
      </c>
      <c r="E42" s="104">
        <v>93</v>
      </c>
      <c r="F42" s="102"/>
      <c r="G42" s="143"/>
      <c r="H42" s="128">
        <v>9</v>
      </c>
      <c r="I42" s="104">
        <v>308</v>
      </c>
      <c r="J42" s="102"/>
      <c r="K42" s="143"/>
      <c r="L42" s="68">
        <v>7</v>
      </c>
      <c r="M42" s="569">
        <v>261</v>
      </c>
      <c r="N42" s="102">
        <v>1</v>
      </c>
      <c r="O42" s="143">
        <v>515</v>
      </c>
      <c r="P42" s="608"/>
      <c r="Q42" s="611"/>
    </row>
    <row r="43" spans="1:17" ht="26.25" customHeight="1">
      <c r="A43" s="591" t="s">
        <v>1212</v>
      </c>
      <c r="B43" s="570">
        <v>22</v>
      </c>
      <c r="C43" s="571">
        <v>711</v>
      </c>
      <c r="D43" s="592">
        <v>8</v>
      </c>
      <c r="E43" s="131">
        <v>221</v>
      </c>
      <c r="F43" s="570"/>
      <c r="G43" s="571"/>
      <c r="H43" s="592">
        <v>11</v>
      </c>
      <c r="I43" s="131">
        <v>257</v>
      </c>
      <c r="J43" s="570"/>
      <c r="K43" s="571"/>
      <c r="L43" s="570">
        <v>24</v>
      </c>
      <c r="M43" s="571">
        <v>1129</v>
      </c>
      <c r="N43" s="570"/>
      <c r="O43" s="571"/>
      <c r="P43" s="609">
        <v>1</v>
      </c>
      <c r="Q43" s="612">
        <v>17</v>
      </c>
    </row>
    <row r="44" spans="1:17" ht="26.25" customHeight="1">
      <c r="A44" s="593" t="s">
        <v>1213</v>
      </c>
      <c r="B44" s="570">
        <v>57</v>
      </c>
      <c r="C44" s="571">
        <v>1820</v>
      </c>
      <c r="D44" s="592">
        <v>7</v>
      </c>
      <c r="E44" s="131">
        <v>198</v>
      </c>
      <c r="F44" s="570">
        <v>8</v>
      </c>
      <c r="G44" s="571">
        <v>176</v>
      </c>
      <c r="H44" s="592">
        <v>31</v>
      </c>
      <c r="I44" s="131">
        <v>755</v>
      </c>
      <c r="J44" s="570"/>
      <c r="K44" s="571"/>
      <c r="L44" s="570">
        <v>35</v>
      </c>
      <c r="M44" s="571">
        <v>1169</v>
      </c>
      <c r="N44" s="570"/>
      <c r="O44" s="571"/>
      <c r="P44" s="609">
        <v>1</v>
      </c>
      <c r="Q44" s="612">
        <v>5</v>
      </c>
    </row>
    <row r="45" spans="1:17" ht="26.25" customHeight="1">
      <c r="A45" s="594" t="s">
        <v>1214</v>
      </c>
      <c r="B45" s="570">
        <v>6</v>
      </c>
      <c r="C45" s="571">
        <v>213</v>
      </c>
      <c r="D45" s="592"/>
      <c r="E45" s="131"/>
      <c r="F45" s="570"/>
      <c r="G45" s="571"/>
      <c r="H45" s="592">
        <v>5</v>
      </c>
      <c r="I45" s="131">
        <v>108</v>
      </c>
      <c r="J45" s="570"/>
      <c r="K45" s="571"/>
      <c r="L45" s="570">
        <v>3</v>
      </c>
      <c r="M45" s="571">
        <v>167</v>
      </c>
      <c r="N45" s="570"/>
      <c r="O45" s="571"/>
      <c r="P45" s="609"/>
      <c r="Q45" s="612"/>
    </row>
    <row r="46" spans="1:17" ht="26.25" customHeight="1">
      <c r="A46" s="595" t="s">
        <v>1215</v>
      </c>
      <c r="B46" s="570">
        <v>10</v>
      </c>
      <c r="C46" s="571">
        <v>262</v>
      </c>
      <c r="D46" s="592"/>
      <c r="E46" s="131"/>
      <c r="F46" s="570">
        <v>2</v>
      </c>
      <c r="G46" s="571">
        <v>70</v>
      </c>
      <c r="H46" s="592">
        <v>7</v>
      </c>
      <c r="I46" s="131">
        <v>196</v>
      </c>
      <c r="J46" s="570"/>
      <c r="K46" s="571"/>
      <c r="L46" s="570">
        <v>9</v>
      </c>
      <c r="M46" s="571">
        <v>294</v>
      </c>
      <c r="N46" s="570"/>
      <c r="O46" s="571"/>
      <c r="P46" s="609"/>
      <c r="Q46" s="612"/>
    </row>
    <row r="47" spans="1:17" ht="26.25" customHeight="1">
      <c r="A47" s="595" t="s">
        <v>1216</v>
      </c>
      <c r="B47" s="570">
        <v>1</v>
      </c>
      <c r="C47" s="571">
        <v>11</v>
      </c>
      <c r="D47" s="592"/>
      <c r="E47" s="131"/>
      <c r="F47" s="570"/>
      <c r="G47" s="571"/>
      <c r="H47" s="592">
        <v>1</v>
      </c>
      <c r="I47" s="131">
        <v>23</v>
      </c>
      <c r="J47" s="570"/>
      <c r="K47" s="571"/>
      <c r="L47" s="570">
        <v>1</v>
      </c>
      <c r="M47" s="571">
        <v>61</v>
      </c>
      <c r="N47" s="570"/>
      <c r="O47" s="571"/>
      <c r="P47" s="609"/>
      <c r="Q47" s="612"/>
    </row>
    <row r="48" spans="1:17" ht="26.25" customHeight="1">
      <c r="A48" s="593" t="s">
        <v>1217</v>
      </c>
      <c r="B48" s="570">
        <v>6</v>
      </c>
      <c r="C48" s="571">
        <v>248</v>
      </c>
      <c r="D48" s="592"/>
      <c r="E48" s="131"/>
      <c r="F48" s="570">
        <v>2</v>
      </c>
      <c r="G48" s="571">
        <v>67</v>
      </c>
      <c r="H48" s="592">
        <v>4</v>
      </c>
      <c r="I48" s="131">
        <v>121</v>
      </c>
      <c r="J48" s="570"/>
      <c r="K48" s="571"/>
      <c r="L48" s="570">
        <v>1</v>
      </c>
      <c r="M48" s="571">
        <v>30</v>
      </c>
      <c r="N48" s="570"/>
      <c r="O48" s="571"/>
      <c r="P48" s="609">
        <v>1</v>
      </c>
      <c r="Q48" s="612">
        <v>34</v>
      </c>
    </row>
    <row r="49" spans="1:17" ht="26.25" customHeight="1">
      <c r="A49" s="596" t="s">
        <v>22</v>
      </c>
      <c r="B49" s="118">
        <f t="shared" ref="B49:I49" si="2">SUM(B42:B48)</f>
        <v>109</v>
      </c>
      <c r="C49" s="118">
        <f t="shared" si="2"/>
        <v>4096</v>
      </c>
      <c r="D49" s="597">
        <f t="shared" si="2"/>
        <v>18</v>
      </c>
      <c r="E49" s="597">
        <f t="shared" si="2"/>
        <v>512</v>
      </c>
      <c r="F49" s="118">
        <f t="shared" si="2"/>
        <v>12</v>
      </c>
      <c r="G49" s="118">
        <f t="shared" si="2"/>
        <v>313</v>
      </c>
      <c r="H49" s="597">
        <f t="shared" si="2"/>
        <v>68</v>
      </c>
      <c r="I49" s="120">
        <f t="shared" si="2"/>
        <v>1768</v>
      </c>
      <c r="J49" s="118">
        <v>0</v>
      </c>
      <c r="K49" s="121">
        <v>0</v>
      </c>
      <c r="L49" s="118">
        <f t="shared" ref="L49:Q49" si="3">SUM(L42:L48)</f>
        <v>80</v>
      </c>
      <c r="M49" s="121">
        <f t="shared" si="3"/>
        <v>3111</v>
      </c>
      <c r="N49" s="118">
        <f t="shared" si="3"/>
        <v>1</v>
      </c>
      <c r="O49" s="121">
        <f t="shared" si="3"/>
        <v>515</v>
      </c>
      <c r="P49" s="610">
        <f t="shared" si="3"/>
        <v>3</v>
      </c>
      <c r="Q49" s="613">
        <f t="shared" si="3"/>
        <v>56</v>
      </c>
    </row>
    <row r="50" spans="1:17" ht="26.25" customHeight="1">
      <c r="B50" s="358"/>
      <c r="C50" s="358"/>
      <c r="D50" s="358"/>
      <c r="E50" s="358"/>
      <c r="F50" s="358"/>
      <c r="G50" s="358"/>
      <c r="H50" s="358"/>
      <c r="I50" s="358"/>
      <c r="J50" s="358"/>
      <c r="K50" s="358"/>
      <c r="L50" s="358"/>
      <c r="M50" s="358"/>
      <c r="N50" s="358"/>
      <c r="O50" s="358"/>
    </row>
    <row r="51" spans="1:17" ht="26.25" customHeight="1"/>
    <row r="52" spans="1:17" ht="26.25" customHeight="1"/>
    <row r="53" spans="1:17" ht="26.25" customHeight="1">
      <c r="A53" s="1628" t="s">
        <v>1218</v>
      </c>
      <c r="B53" s="1628"/>
      <c r="C53" s="1628"/>
      <c r="D53" s="1628"/>
      <c r="E53" s="1628"/>
      <c r="F53" s="1628"/>
      <c r="G53" s="1628"/>
      <c r="H53" s="1628"/>
      <c r="I53" s="1628"/>
      <c r="J53" s="1628"/>
      <c r="K53" s="1628"/>
      <c r="L53" s="1628"/>
      <c r="M53" s="1628"/>
      <c r="N53" s="1628"/>
      <c r="O53" s="1628"/>
    </row>
    <row r="54" spans="1:17" ht="26.25" customHeight="1">
      <c r="A54" s="1628" t="s">
        <v>1311</v>
      </c>
      <c r="B54" s="1628"/>
      <c r="C54" s="1628"/>
      <c r="D54" s="1628"/>
      <c r="E54" s="1628"/>
      <c r="F54" s="1628"/>
      <c r="G54" s="1628"/>
      <c r="H54" s="1628"/>
      <c r="I54" s="1628"/>
      <c r="J54" s="1628"/>
      <c r="K54" s="1628"/>
      <c r="L54" s="1628"/>
      <c r="M54" s="1628"/>
      <c r="N54" s="1628"/>
      <c r="O54" s="1628"/>
    </row>
    <row r="55" spans="1:17" ht="26.25" customHeight="1">
      <c r="A55" s="66"/>
      <c r="B55" s="67"/>
      <c r="C55" s="67"/>
      <c r="D55" s="67"/>
      <c r="E55" s="67"/>
      <c r="F55" s="67"/>
      <c r="G55" s="67"/>
      <c r="H55" s="67"/>
      <c r="I55" s="67"/>
    </row>
    <row r="56" spans="1:17" ht="26.25" customHeight="1">
      <c r="A56" s="1649" t="s">
        <v>2</v>
      </c>
      <c r="B56" s="1631" t="s">
        <v>1185</v>
      </c>
      <c r="C56" s="1635"/>
      <c r="D56" s="1648" t="s">
        <v>1186</v>
      </c>
      <c r="E56" s="1632"/>
      <c r="F56" s="1631" t="s">
        <v>1187</v>
      </c>
      <c r="G56" s="1635"/>
      <c r="H56" s="1648" t="s">
        <v>1188</v>
      </c>
      <c r="I56" s="1632"/>
      <c r="J56" s="1633" t="s">
        <v>1189</v>
      </c>
      <c r="K56" s="1634"/>
      <c r="L56" s="1633" t="s">
        <v>1190</v>
      </c>
      <c r="M56" s="1634"/>
      <c r="N56" s="1631" t="s">
        <v>71</v>
      </c>
      <c r="O56" s="1635"/>
    </row>
    <row r="57" spans="1:17" ht="26.25" customHeight="1">
      <c r="A57" s="1650"/>
      <c r="B57" s="72" t="s">
        <v>59</v>
      </c>
      <c r="C57" s="112" t="s">
        <v>58</v>
      </c>
      <c r="D57" s="75" t="s">
        <v>59</v>
      </c>
      <c r="E57" s="73" t="s">
        <v>58</v>
      </c>
      <c r="F57" s="72" t="s">
        <v>59</v>
      </c>
      <c r="G57" s="112" t="s">
        <v>58</v>
      </c>
      <c r="H57" s="75" t="s">
        <v>59</v>
      </c>
      <c r="I57" s="73" t="s">
        <v>58</v>
      </c>
      <c r="J57" s="72" t="s">
        <v>59</v>
      </c>
      <c r="K57" s="112" t="s">
        <v>58</v>
      </c>
      <c r="L57" s="72" t="s">
        <v>59</v>
      </c>
      <c r="M57" s="112" t="s">
        <v>58</v>
      </c>
      <c r="N57" s="72" t="s">
        <v>59</v>
      </c>
      <c r="O57" s="112" t="s">
        <v>58</v>
      </c>
    </row>
    <row r="58" spans="1:17" ht="26.25" customHeight="1">
      <c r="A58" s="598" t="s">
        <v>1220</v>
      </c>
      <c r="B58" s="68">
        <v>26</v>
      </c>
      <c r="C58" s="569">
        <v>1008</v>
      </c>
      <c r="D58" s="599">
        <v>23</v>
      </c>
      <c r="E58" s="600">
        <v>750</v>
      </c>
      <c r="F58" s="68">
        <v>3</v>
      </c>
      <c r="G58" s="569">
        <v>54</v>
      </c>
      <c r="H58" s="599">
        <v>34</v>
      </c>
      <c r="I58" s="600">
        <v>1173</v>
      </c>
      <c r="J58" s="102"/>
      <c r="K58" s="143"/>
      <c r="L58" s="68">
        <v>8</v>
      </c>
      <c r="M58" s="569">
        <v>355</v>
      </c>
      <c r="N58" s="68"/>
      <c r="O58" s="569"/>
    </row>
    <row r="59" spans="1:17" ht="26.25" customHeight="1">
      <c r="A59" s="591" t="s">
        <v>1221</v>
      </c>
      <c r="B59" s="570">
        <v>14</v>
      </c>
      <c r="C59" s="571">
        <v>396</v>
      </c>
      <c r="D59" s="592">
        <v>3</v>
      </c>
      <c r="E59" s="131">
        <v>100</v>
      </c>
      <c r="F59" s="570"/>
      <c r="G59" s="571"/>
      <c r="H59" s="592">
        <v>14</v>
      </c>
      <c r="I59" s="131">
        <v>469</v>
      </c>
      <c r="J59" s="570"/>
      <c r="K59" s="571"/>
      <c r="L59" s="570">
        <v>5</v>
      </c>
      <c r="M59" s="571">
        <v>154</v>
      </c>
      <c r="N59" s="570">
        <v>1</v>
      </c>
      <c r="O59" s="571">
        <v>14</v>
      </c>
    </row>
    <row r="60" spans="1:17" ht="26.25" customHeight="1">
      <c r="A60" s="593" t="s">
        <v>1223</v>
      </c>
      <c r="B60" s="570">
        <v>3</v>
      </c>
      <c r="C60" s="571">
        <v>200</v>
      </c>
      <c r="D60" s="592">
        <v>1</v>
      </c>
      <c r="E60" s="131">
        <v>20</v>
      </c>
      <c r="F60" s="570"/>
      <c r="G60" s="571"/>
      <c r="H60" s="592">
        <v>5</v>
      </c>
      <c r="I60" s="131">
        <v>171</v>
      </c>
      <c r="J60" s="570"/>
      <c r="K60" s="571"/>
      <c r="L60" s="570"/>
      <c r="M60" s="571"/>
      <c r="N60" s="570"/>
      <c r="O60" s="571"/>
    </row>
    <row r="61" spans="1:17" ht="26.25" customHeight="1">
      <c r="A61" s="594" t="s">
        <v>1224</v>
      </c>
      <c r="B61" s="570">
        <v>10</v>
      </c>
      <c r="C61" s="571">
        <v>219</v>
      </c>
      <c r="D61" s="592">
        <v>1</v>
      </c>
      <c r="E61" s="131">
        <v>40</v>
      </c>
      <c r="F61" s="570"/>
      <c r="G61" s="571"/>
      <c r="H61" s="592">
        <v>14</v>
      </c>
      <c r="I61" s="131">
        <v>506</v>
      </c>
      <c r="J61" s="570"/>
      <c r="K61" s="571"/>
      <c r="L61" s="570">
        <v>3</v>
      </c>
      <c r="M61" s="571">
        <v>169</v>
      </c>
      <c r="N61" s="570"/>
      <c r="O61" s="571"/>
    </row>
    <row r="62" spans="1:17" ht="26.25" customHeight="1">
      <c r="A62" s="595" t="s">
        <v>1225</v>
      </c>
      <c r="B62" s="570">
        <v>20</v>
      </c>
      <c r="C62" s="571">
        <v>1265</v>
      </c>
      <c r="D62" s="592"/>
      <c r="E62" s="131"/>
      <c r="F62" s="570">
        <v>1</v>
      </c>
      <c r="G62" s="571">
        <v>10</v>
      </c>
      <c r="H62" s="592">
        <v>6</v>
      </c>
      <c r="I62" s="131">
        <v>213</v>
      </c>
      <c r="J62" s="570"/>
      <c r="K62" s="571"/>
      <c r="L62" s="570">
        <v>3</v>
      </c>
      <c r="M62" s="571">
        <v>185</v>
      </c>
      <c r="N62" s="570">
        <v>1</v>
      </c>
      <c r="O62" s="571">
        <v>15</v>
      </c>
    </row>
    <row r="63" spans="1:17" ht="26.25" customHeight="1">
      <c r="A63" s="593" t="s">
        <v>1226</v>
      </c>
      <c r="B63" s="570"/>
      <c r="C63" s="571"/>
      <c r="D63" s="592"/>
      <c r="E63" s="131"/>
      <c r="F63" s="570"/>
      <c r="G63" s="571"/>
      <c r="H63" s="592"/>
      <c r="I63" s="131"/>
      <c r="J63" s="570"/>
      <c r="K63" s="571"/>
      <c r="L63" s="570"/>
      <c r="M63" s="571"/>
      <c r="N63" s="570"/>
      <c r="O63" s="571"/>
    </row>
    <row r="64" spans="1:17" ht="26.25" customHeight="1">
      <c r="A64" s="593" t="s">
        <v>1227</v>
      </c>
      <c r="B64" s="574"/>
      <c r="C64" s="582"/>
      <c r="D64" s="574"/>
      <c r="E64" s="582"/>
      <c r="F64" s="574"/>
      <c r="G64" s="582"/>
      <c r="H64" s="574"/>
      <c r="I64" s="582"/>
      <c r="J64" s="570"/>
      <c r="K64" s="571"/>
      <c r="L64" s="574"/>
      <c r="M64" s="582"/>
      <c r="N64" s="574"/>
      <c r="O64" s="582"/>
    </row>
    <row r="65" spans="1:17" ht="26.25" customHeight="1">
      <c r="A65" s="596" t="s">
        <v>22</v>
      </c>
      <c r="B65" s="603">
        <f t="shared" ref="B65:I65" si="4">SUM(B58:B64)</f>
        <v>73</v>
      </c>
      <c r="C65" s="121">
        <f t="shared" si="4"/>
        <v>3088</v>
      </c>
      <c r="D65" s="603">
        <f t="shared" si="4"/>
        <v>28</v>
      </c>
      <c r="E65" s="121">
        <f t="shared" si="4"/>
        <v>910</v>
      </c>
      <c r="F65" s="603">
        <f t="shared" si="4"/>
        <v>4</v>
      </c>
      <c r="G65" s="121">
        <f t="shared" si="4"/>
        <v>64</v>
      </c>
      <c r="H65" s="597">
        <f t="shared" si="4"/>
        <v>73</v>
      </c>
      <c r="I65" s="120">
        <f t="shared" si="4"/>
        <v>2532</v>
      </c>
      <c r="J65" s="118">
        <v>0</v>
      </c>
      <c r="K65" s="121">
        <v>0</v>
      </c>
      <c r="L65" s="118">
        <f>SUM(L58:L64)</f>
        <v>19</v>
      </c>
      <c r="M65" s="121">
        <f>SUM(M58:M64)</f>
        <v>863</v>
      </c>
      <c r="N65" s="118">
        <f>SUM(N58:N64)</f>
        <v>2</v>
      </c>
      <c r="O65" s="121">
        <f>SUM(O58:O64)</f>
        <v>29</v>
      </c>
    </row>
    <row r="66" spans="1:17" ht="26.25" customHeight="1">
      <c r="B66" s="358"/>
      <c r="C66" s="358"/>
      <c r="D66" s="358"/>
      <c r="E66" s="358"/>
      <c r="F66" s="358"/>
      <c r="G66" s="358"/>
      <c r="H66" s="358"/>
      <c r="I66" s="358"/>
      <c r="J66" s="358"/>
      <c r="K66" s="358"/>
      <c r="L66" s="358"/>
      <c r="M66" s="358"/>
      <c r="N66" s="358"/>
      <c r="O66" s="358"/>
    </row>
    <row r="67" spans="1:17" ht="26.25" customHeight="1">
      <c r="B67" s="358"/>
      <c r="C67" s="358"/>
      <c r="D67" s="358"/>
      <c r="E67" s="358"/>
      <c r="F67" s="358"/>
      <c r="G67" s="358"/>
      <c r="H67" s="358"/>
      <c r="I67" s="358"/>
      <c r="J67" s="358"/>
      <c r="K67" s="358"/>
      <c r="L67" s="358"/>
      <c r="M67" s="358"/>
      <c r="N67" s="358"/>
      <c r="O67" s="358"/>
    </row>
    <row r="68" spans="1:17" ht="26.25" customHeight="1">
      <c r="B68" s="358"/>
      <c r="C68" s="358"/>
      <c r="D68" s="358"/>
      <c r="E68" s="358"/>
      <c r="F68" s="358"/>
      <c r="G68" s="358"/>
      <c r="H68" s="358"/>
      <c r="I68" s="358"/>
      <c r="J68" s="358"/>
      <c r="K68" s="358"/>
      <c r="L68" s="358"/>
      <c r="M68" s="358"/>
      <c r="N68" s="358"/>
      <c r="O68" s="358"/>
    </row>
    <row r="69" spans="1:17" ht="26.25" customHeight="1">
      <c r="A69" s="1628" t="s">
        <v>1229</v>
      </c>
      <c r="B69" s="1628"/>
      <c r="C69" s="1628"/>
      <c r="D69" s="1628"/>
      <c r="E69" s="1628"/>
      <c r="F69" s="1628"/>
      <c r="G69" s="1628"/>
      <c r="H69" s="1628"/>
      <c r="I69" s="1628"/>
      <c r="J69" s="1628"/>
      <c r="K69" s="1628"/>
      <c r="L69" s="1628"/>
      <c r="M69" s="1628"/>
      <c r="N69" s="1628"/>
      <c r="O69" s="1628"/>
      <c r="P69" s="1628"/>
      <c r="Q69" s="1628"/>
    </row>
    <row r="70" spans="1:17" ht="26.25" customHeight="1">
      <c r="A70" s="1628" t="s">
        <v>1311</v>
      </c>
      <c r="B70" s="1628"/>
      <c r="C70" s="1628"/>
      <c r="D70" s="1628"/>
      <c r="E70" s="1628"/>
      <c r="F70" s="1628"/>
      <c r="G70" s="1628"/>
      <c r="H70" s="1628"/>
      <c r="I70" s="1628"/>
      <c r="J70" s="1628"/>
      <c r="K70" s="1628"/>
      <c r="L70" s="1628"/>
      <c r="M70" s="1628"/>
      <c r="N70" s="1628"/>
      <c r="O70" s="1628"/>
      <c r="P70" s="1628"/>
      <c r="Q70" s="1628"/>
    </row>
    <row r="71" spans="1:17" ht="26.25" customHeight="1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7"/>
      <c r="P71" s="169"/>
      <c r="Q71" s="169"/>
    </row>
    <row r="72" spans="1:17" ht="26.25" customHeight="1">
      <c r="A72" s="1649" t="s">
        <v>2</v>
      </c>
      <c r="B72" s="1631" t="s">
        <v>1185</v>
      </c>
      <c r="C72" s="1635"/>
      <c r="D72" s="1648" t="s">
        <v>1186</v>
      </c>
      <c r="E72" s="1632"/>
      <c r="F72" s="1631" t="s">
        <v>1187</v>
      </c>
      <c r="G72" s="1635"/>
      <c r="H72" s="1648" t="s">
        <v>1188</v>
      </c>
      <c r="I72" s="1632"/>
      <c r="J72" s="1633" t="s">
        <v>1230</v>
      </c>
      <c r="K72" s="1634"/>
      <c r="L72" s="1631" t="s">
        <v>1190</v>
      </c>
      <c r="M72" s="1635"/>
      <c r="N72" s="1631" t="s">
        <v>71</v>
      </c>
      <c r="O72" s="1635"/>
      <c r="P72" s="169"/>
      <c r="Q72" s="169"/>
    </row>
    <row r="73" spans="1:17" ht="26.25" customHeight="1">
      <c r="A73" s="1650"/>
      <c r="B73" s="72" t="s">
        <v>59</v>
      </c>
      <c r="C73" s="112" t="s">
        <v>58</v>
      </c>
      <c r="D73" s="75" t="s">
        <v>59</v>
      </c>
      <c r="E73" s="73" t="s">
        <v>58</v>
      </c>
      <c r="F73" s="72" t="s">
        <v>59</v>
      </c>
      <c r="G73" s="112" t="s">
        <v>58</v>
      </c>
      <c r="H73" s="75" t="s">
        <v>59</v>
      </c>
      <c r="I73" s="73" t="s">
        <v>58</v>
      </c>
      <c r="J73" s="630" t="s">
        <v>59</v>
      </c>
      <c r="K73" s="631" t="s">
        <v>58</v>
      </c>
      <c r="L73" s="72" t="s">
        <v>59</v>
      </c>
      <c r="M73" s="112" t="s">
        <v>58</v>
      </c>
      <c r="N73" s="72" t="s">
        <v>59</v>
      </c>
      <c r="O73" s="112" t="s">
        <v>58</v>
      </c>
      <c r="P73" s="60"/>
      <c r="Q73" s="60"/>
    </row>
    <row r="74" spans="1:17" ht="26.25" customHeight="1">
      <c r="A74" s="614" t="s">
        <v>1231</v>
      </c>
      <c r="B74" s="71">
        <v>1</v>
      </c>
      <c r="C74" s="111">
        <v>62</v>
      </c>
      <c r="D74" s="615"/>
      <c r="E74" s="616"/>
      <c r="F74" s="71"/>
      <c r="G74" s="111"/>
      <c r="H74" s="615">
        <v>5</v>
      </c>
      <c r="I74" s="616">
        <v>131</v>
      </c>
      <c r="J74" s="632">
        <v>1</v>
      </c>
      <c r="K74" s="111">
        <v>25</v>
      </c>
      <c r="L74" s="71">
        <v>2</v>
      </c>
      <c r="M74" s="111">
        <v>10</v>
      </c>
      <c r="N74" s="71"/>
      <c r="O74" s="111"/>
      <c r="P74" s="60"/>
      <c r="Q74" s="60"/>
    </row>
    <row r="75" spans="1:17" ht="26.25" customHeight="1">
      <c r="A75" s="591" t="s">
        <v>1232</v>
      </c>
      <c r="B75" s="570">
        <v>11</v>
      </c>
      <c r="C75" s="571">
        <v>307</v>
      </c>
      <c r="D75" s="592">
        <v>4</v>
      </c>
      <c r="E75" s="131">
        <v>211</v>
      </c>
      <c r="F75" s="570">
        <v>4</v>
      </c>
      <c r="G75" s="571">
        <v>63</v>
      </c>
      <c r="H75" s="592">
        <v>13</v>
      </c>
      <c r="I75" s="131">
        <v>276</v>
      </c>
      <c r="J75" s="574"/>
      <c r="K75" s="571"/>
      <c r="L75" s="570"/>
      <c r="M75" s="571"/>
      <c r="N75" s="570"/>
      <c r="O75" s="571"/>
      <c r="P75" s="169"/>
      <c r="Q75" s="169"/>
    </row>
    <row r="76" spans="1:17" ht="26.25" customHeight="1">
      <c r="A76" s="591" t="s">
        <v>1233</v>
      </c>
      <c r="B76" s="570">
        <v>9</v>
      </c>
      <c r="C76" s="571">
        <v>269</v>
      </c>
      <c r="D76" s="592">
        <v>4</v>
      </c>
      <c r="E76" s="131">
        <v>194</v>
      </c>
      <c r="F76" s="570">
        <v>4</v>
      </c>
      <c r="G76" s="571">
        <v>83</v>
      </c>
      <c r="H76" s="592">
        <v>10</v>
      </c>
      <c r="I76" s="131">
        <v>350</v>
      </c>
      <c r="J76" s="574">
        <v>1</v>
      </c>
      <c r="K76" s="571">
        <v>20</v>
      </c>
      <c r="L76" s="570">
        <v>9</v>
      </c>
      <c r="M76" s="571">
        <v>330</v>
      </c>
      <c r="N76" s="570">
        <v>1</v>
      </c>
      <c r="O76" s="571">
        <v>40</v>
      </c>
      <c r="P76" s="169"/>
      <c r="Q76" s="169"/>
    </row>
    <row r="77" spans="1:17" ht="26.25" customHeight="1">
      <c r="A77" s="593" t="s">
        <v>1227</v>
      </c>
      <c r="B77" s="570">
        <v>26</v>
      </c>
      <c r="C77" s="571">
        <v>1646</v>
      </c>
      <c r="D77" s="592">
        <v>16</v>
      </c>
      <c r="E77" s="131">
        <v>596</v>
      </c>
      <c r="F77" s="570">
        <v>5</v>
      </c>
      <c r="G77" s="571">
        <v>254</v>
      </c>
      <c r="H77" s="592">
        <v>30</v>
      </c>
      <c r="I77" s="131">
        <v>579</v>
      </c>
      <c r="J77" s="574"/>
      <c r="K77" s="571"/>
      <c r="L77" s="570">
        <v>5</v>
      </c>
      <c r="M77" s="571">
        <v>108</v>
      </c>
      <c r="N77" s="570">
        <v>1</v>
      </c>
      <c r="O77" s="571">
        <v>170</v>
      </c>
      <c r="P77" s="169"/>
      <c r="Q77" s="169"/>
    </row>
    <row r="78" spans="1:17" ht="26.25" customHeight="1">
      <c r="A78" s="594" t="s">
        <v>1234</v>
      </c>
      <c r="B78" s="570">
        <v>2</v>
      </c>
      <c r="C78" s="571">
        <v>28</v>
      </c>
      <c r="D78" s="592"/>
      <c r="E78" s="131"/>
      <c r="F78" s="570"/>
      <c r="G78" s="571"/>
      <c r="H78" s="592">
        <v>1</v>
      </c>
      <c r="I78" s="131">
        <v>18</v>
      </c>
      <c r="J78" s="574"/>
      <c r="K78" s="571"/>
      <c r="L78" s="570"/>
      <c r="M78" s="571"/>
      <c r="N78" s="570"/>
      <c r="O78" s="571"/>
      <c r="P78" s="169"/>
      <c r="Q78" s="169"/>
    </row>
    <row r="79" spans="1:17" ht="26.25" customHeight="1">
      <c r="A79" s="595" t="s">
        <v>1235</v>
      </c>
      <c r="B79" s="570"/>
      <c r="C79" s="571"/>
      <c r="D79" s="592">
        <v>1</v>
      </c>
      <c r="E79" s="131">
        <v>46</v>
      </c>
      <c r="F79" s="570"/>
      <c r="G79" s="571"/>
      <c r="H79" s="592">
        <v>2</v>
      </c>
      <c r="I79" s="131">
        <v>40</v>
      </c>
      <c r="J79" s="574"/>
      <c r="K79" s="571"/>
      <c r="L79" s="570"/>
      <c r="M79" s="571"/>
      <c r="N79" s="570"/>
      <c r="O79" s="571"/>
      <c r="P79" s="169"/>
      <c r="Q79" s="169"/>
    </row>
    <row r="80" spans="1:17" ht="26.25" customHeight="1">
      <c r="A80" s="595" t="s">
        <v>1236</v>
      </c>
      <c r="B80" s="570"/>
      <c r="C80" s="571"/>
      <c r="D80" s="592"/>
      <c r="E80" s="131"/>
      <c r="F80" s="570"/>
      <c r="G80" s="571"/>
      <c r="H80" s="592">
        <v>1</v>
      </c>
      <c r="I80" s="131">
        <v>30</v>
      </c>
      <c r="J80" s="574"/>
      <c r="K80" s="571"/>
      <c r="L80" s="570"/>
      <c r="M80" s="571"/>
      <c r="N80" s="570"/>
      <c r="O80" s="571"/>
      <c r="P80" s="169"/>
      <c r="Q80" s="169"/>
    </row>
    <row r="81" spans="1:17" ht="26.25" customHeight="1">
      <c r="A81" s="595" t="s">
        <v>1237</v>
      </c>
      <c r="B81" s="570"/>
      <c r="C81" s="571"/>
      <c r="D81" s="592"/>
      <c r="E81" s="131"/>
      <c r="F81" s="570"/>
      <c r="G81" s="571"/>
      <c r="H81" s="592"/>
      <c r="I81" s="131"/>
      <c r="J81" s="574"/>
      <c r="K81" s="571"/>
      <c r="L81" s="570">
        <v>1</v>
      </c>
      <c r="M81" s="571">
        <v>27</v>
      </c>
      <c r="N81" s="570"/>
      <c r="O81" s="571"/>
      <c r="P81" s="169"/>
      <c r="Q81" s="169"/>
    </row>
    <row r="82" spans="1:17" ht="26.25" customHeight="1">
      <c r="A82" s="593" t="s">
        <v>1238</v>
      </c>
      <c r="B82" s="570">
        <v>2</v>
      </c>
      <c r="C82" s="571">
        <v>151</v>
      </c>
      <c r="D82" s="592">
        <v>1</v>
      </c>
      <c r="E82" s="131">
        <v>27</v>
      </c>
      <c r="F82" s="570">
        <v>2</v>
      </c>
      <c r="G82" s="571">
        <v>70</v>
      </c>
      <c r="H82" s="592">
        <v>4</v>
      </c>
      <c r="I82" s="131">
        <v>74</v>
      </c>
      <c r="J82" s="574"/>
      <c r="K82" s="571"/>
      <c r="L82" s="570"/>
      <c r="M82" s="571"/>
      <c r="N82" s="570"/>
      <c r="O82" s="571"/>
      <c r="P82" s="169"/>
      <c r="Q82" s="169"/>
    </row>
    <row r="83" spans="1:17" ht="26.25" customHeight="1">
      <c r="A83" s="593" t="s">
        <v>1239</v>
      </c>
      <c r="B83" s="574">
        <v>3</v>
      </c>
      <c r="C83" s="582">
        <v>92</v>
      </c>
      <c r="D83" s="574"/>
      <c r="E83" s="582"/>
      <c r="F83" s="574">
        <v>1</v>
      </c>
      <c r="G83" s="582">
        <v>6</v>
      </c>
      <c r="H83" s="574">
        <v>4</v>
      </c>
      <c r="I83" s="582">
        <v>93</v>
      </c>
      <c r="J83" s="574"/>
      <c r="K83" s="571"/>
      <c r="L83" s="574">
        <v>2</v>
      </c>
      <c r="M83" s="582">
        <v>39</v>
      </c>
      <c r="N83" s="574">
        <v>1</v>
      </c>
      <c r="O83" s="582">
        <v>59</v>
      </c>
      <c r="P83" s="169"/>
      <c r="Q83" s="169"/>
    </row>
    <row r="84" spans="1:17" ht="26.25" customHeight="1">
      <c r="A84" s="596" t="s">
        <v>22</v>
      </c>
      <c r="B84" s="603">
        <f t="shared" ref="B84:O84" si="5">SUM(B74:B83)</f>
        <v>54</v>
      </c>
      <c r="C84" s="121">
        <f t="shared" si="5"/>
        <v>2555</v>
      </c>
      <c r="D84" s="603">
        <f t="shared" si="5"/>
        <v>26</v>
      </c>
      <c r="E84" s="603">
        <f t="shared" si="5"/>
        <v>1074</v>
      </c>
      <c r="F84" s="603">
        <f t="shared" si="5"/>
        <v>16</v>
      </c>
      <c r="G84" s="603">
        <f t="shared" si="5"/>
        <v>476</v>
      </c>
      <c r="H84" s="617">
        <f t="shared" si="5"/>
        <v>70</v>
      </c>
      <c r="I84" s="633">
        <f t="shared" si="5"/>
        <v>1591</v>
      </c>
      <c r="J84" s="603">
        <f t="shared" si="5"/>
        <v>2</v>
      </c>
      <c r="K84" s="121">
        <f t="shared" si="5"/>
        <v>45</v>
      </c>
      <c r="L84" s="118">
        <f t="shared" si="5"/>
        <v>19</v>
      </c>
      <c r="M84" s="121">
        <f t="shared" si="5"/>
        <v>514</v>
      </c>
      <c r="N84" s="118">
        <f t="shared" si="5"/>
        <v>3</v>
      </c>
      <c r="O84" s="121">
        <f t="shared" si="5"/>
        <v>269</v>
      </c>
      <c r="P84" s="169"/>
      <c r="Q84" s="169"/>
    </row>
    <row r="85" spans="1:17" ht="26.25" customHeight="1">
      <c r="B85" s="358"/>
      <c r="C85" s="358"/>
      <c r="D85" s="358"/>
      <c r="E85" s="358"/>
      <c r="F85" s="358"/>
      <c r="G85" s="358"/>
      <c r="H85" s="358"/>
      <c r="I85" s="358"/>
      <c r="J85" s="358"/>
      <c r="K85" s="358"/>
      <c r="L85" s="358"/>
      <c r="M85" s="358"/>
      <c r="N85" s="358"/>
      <c r="O85" s="358"/>
    </row>
    <row r="86" spans="1:17" ht="26.25" customHeight="1">
      <c r="B86" s="358"/>
      <c r="C86" s="358"/>
      <c r="D86" s="358"/>
      <c r="E86" s="358"/>
      <c r="F86" s="358"/>
      <c r="G86" s="358"/>
      <c r="H86" s="358"/>
      <c r="I86" s="358"/>
      <c r="J86" s="358"/>
      <c r="K86" s="358"/>
      <c r="L86" s="358"/>
      <c r="M86" s="358"/>
      <c r="N86" s="358"/>
      <c r="O86" s="358"/>
    </row>
    <row r="87" spans="1:17" ht="26.25" customHeight="1">
      <c r="B87" s="358"/>
      <c r="C87" s="358"/>
      <c r="D87" s="358"/>
      <c r="E87" s="358"/>
      <c r="F87" s="358"/>
      <c r="G87" s="358"/>
      <c r="H87" s="358"/>
      <c r="I87" s="358"/>
      <c r="J87" s="358"/>
      <c r="K87" s="358"/>
      <c r="L87" s="358"/>
      <c r="M87" s="358"/>
      <c r="N87" s="358"/>
      <c r="O87" s="358"/>
    </row>
    <row r="88" spans="1:17" ht="26.25" customHeight="1">
      <c r="A88" s="1628" t="s">
        <v>1240</v>
      </c>
      <c r="B88" s="1628"/>
      <c r="C88" s="1628"/>
      <c r="D88" s="1628"/>
      <c r="E88" s="1628"/>
      <c r="F88" s="1628"/>
      <c r="G88" s="1628"/>
      <c r="H88" s="1628"/>
      <c r="I88" s="1628"/>
      <c r="J88" s="1628"/>
      <c r="K88" s="1628"/>
      <c r="L88" s="1628"/>
      <c r="M88" s="1628"/>
      <c r="N88" s="1628"/>
      <c r="O88" s="1628"/>
    </row>
    <row r="89" spans="1:17" ht="26.25" customHeight="1">
      <c r="A89" s="1628" t="s">
        <v>1311</v>
      </c>
      <c r="B89" s="1628"/>
      <c r="C89" s="1628"/>
      <c r="D89" s="1628"/>
      <c r="E89" s="1628"/>
      <c r="F89" s="1628"/>
      <c r="G89" s="1628"/>
      <c r="H89" s="1628"/>
      <c r="I89" s="1628"/>
      <c r="J89" s="1628"/>
      <c r="K89" s="1628"/>
      <c r="L89" s="1628"/>
      <c r="M89" s="1628"/>
      <c r="N89" s="1628"/>
      <c r="O89" s="1628"/>
    </row>
    <row r="90" spans="1:17" ht="26.25" customHeight="1">
      <c r="A90" s="66"/>
      <c r="B90" s="67"/>
      <c r="C90" s="67"/>
      <c r="D90" s="67"/>
      <c r="E90" s="67"/>
      <c r="F90" s="67"/>
      <c r="G90" s="67"/>
      <c r="H90" s="67"/>
      <c r="I90" s="67"/>
    </row>
    <row r="91" spans="1:17" ht="26.25" customHeight="1">
      <c r="A91" s="1645" t="s">
        <v>2</v>
      </c>
      <c r="B91" s="1633" t="s">
        <v>1185</v>
      </c>
      <c r="C91" s="1634"/>
      <c r="D91" s="1633" t="s">
        <v>1186</v>
      </c>
      <c r="E91" s="1634"/>
      <c r="F91" s="1633" t="s">
        <v>1187</v>
      </c>
      <c r="G91" s="1634"/>
      <c r="H91" s="1633" t="s">
        <v>1188</v>
      </c>
      <c r="I91" s="1634"/>
      <c r="J91" s="1633" t="s">
        <v>1189</v>
      </c>
      <c r="K91" s="1634"/>
      <c r="L91" s="1633" t="s">
        <v>1190</v>
      </c>
      <c r="M91" s="1634"/>
      <c r="N91" s="1633" t="s">
        <v>71</v>
      </c>
      <c r="O91" s="1634"/>
    </row>
    <row r="92" spans="1:17" ht="26.25" customHeight="1">
      <c r="A92" s="1646"/>
      <c r="B92" s="72" t="s">
        <v>59</v>
      </c>
      <c r="C92" s="112" t="s">
        <v>58</v>
      </c>
      <c r="D92" s="75" t="s">
        <v>59</v>
      </c>
      <c r="E92" s="73" t="s">
        <v>58</v>
      </c>
      <c r="F92" s="72" t="s">
        <v>59</v>
      </c>
      <c r="G92" s="112" t="s">
        <v>58</v>
      </c>
      <c r="H92" s="75" t="s">
        <v>59</v>
      </c>
      <c r="I92" s="73" t="s">
        <v>58</v>
      </c>
      <c r="J92" s="72" t="s">
        <v>59</v>
      </c>
      <c r="K92" s="112" t="s">
        <v>58</v>
      </c>
      <c r="L92" s="72" t="s">
        <v>59</v>
      </c>
      <c r="M92" s="112" t="s">
        <v>58</v>
      </c>
      <c r="N92" s="72" t="s">
        <v>59</v>
      </c>
      <c r="O92" s="112" t="s">
        <v>58</v>
      </c>
    </row>
    <row r="93" spans="1:17" ht="26.25" customHeight="1">
      <c r="A93" s="101" t="s">
        <v>1241</v>
      </c>
      <c r="B93" s="102">
        <v>6</v>
      </c>
      <c r="C93" s="143">
        <v>207</v>
      </c>
      <c r="D93" s="128">
        <v>1</v>
      </c>
      <c r="E93" s="104">
        <v>275</v>
      </c>
      <c r="F93" s="102"/>
      <c r="G93" s="143"/>
      <c r="H93" s="128">
        <v>15</v>
      </c>
      <c r="I93" s="104">
        <v>448</v>
      </c>
      <c r="J93" s="68"/>
      <c r="K93" s="569"/>
      <c r="L93" s="68">
        <v>21</v>
      </c>
      <c r="M93" s="569">
        <v>519</v>
      </c>
      <c r="N93" s="102">
        <v>1</v>
      </c>
      <c r="O93" s="143">
        <v>378</v>
      </c>
    </row>
    <row r="94" spans="1:17" ht="26.25" customHeight="1">
      <c r="A94" s="129" t="s">
        <v>1242</v>
      </c>
      <c r="B94" s="570">
        <v>15</v>
      </c>
      <c r="C94" s="571">
        <v>303</v>
      </c>
      <c r="D94" s="592">
        <v>1</v>
      </c>
      <c r="E94" s="131">
        <v>11</v>
      </c>
      <c r="F94" s="570"/>
      <c r="G94" s="571"/>
      <c r="H94" s="592">
        <v>40</v>
      </c>
      <c r="I94" s="131">
        <v>806</v>
      </c>
      <c r="J94" s="570"/>
      <c r="K94" s="571"/>
      <c r="L94" s="570">
        <v>31</v>
      </c>
      <c r="M94" s="571">
        <v>580</v>
      </c>
      <c r="N94" s="570">
        <v>1</v>
      </c>
      <c r="O94" s="571">
        <v>10</v>
      </c>
    </row>
    <row r="95" spans="1:17" ht="26.25" customHeight="1">
      <c r="A95" s="95" t="s">
        <v>1243</v>
      </c>
      <c r="B95" s="570">
        <v>6</v>
      </c>
      <c r="C95" s="571">
        <v>254</v>
      </c>
      <c r="D95" s="592">
        <v>2</v>
      </c>
      <c r="E95" s="131">
        <v>42</v>
      </c>
      <c r="F95" s="570">
        <v>3</v>
      </c>
      <c r="G95" s="571">
        <v>23</v>
      </c>
      <c r="H95" s="592">
        <v>9</v>
      </c>
      <c r="I95" s="131">
        <v>213</v>
      </c>
      <c r="J95" s="570"/>
      <c r="K95" s="571"/>
      <c r="L95" s="570">
        <v>17</v>
      </c>
      <c r="M95" s="571">
        <v>407</v>
      </c>
      <c r="N95" s="570">
        <v>1</v>
      </c>
      <c r="O95" s="571">
        <v>7</v>
      </c>
    </row>
    <row r="96" spans="1:17" ht="26.25" customHeight="1">
      <c r="A96" s="572" t="s">
        <v>1244</v>
      </c>
      <c r="B96" s="570">
        <v>7</v>
      </c>
      <c r="C96" s="571">
        <v>170</v>
      </c>
      <c r="D96" s="592"/>
      <c r="E96" s="131"/>
      <c r="F96" s="570"/>
      <c r="G96" s="571"/>
      <c r="H96" s="592">
        <v>19</v>
      </c>
      <c r="I96" s="131">
        <v>434</v>
      </c>
      <c r="J96" s="570"/>
      <c r="K96" s="571"/>
      <c r="L96" s="570">
        <v>14</v>
      </c>
      <c r="M96" s="571">
        <v>547</v>
      </c>
      <c r="N96" s="570">
        <v>1</v>
      </c>
      <c r="O96" s="571">
        <v>45</v>
      </c>
    </row>
    <row r="97" spans="1:19" ht="26.25" customHeight="1">
      <c r="A97" s="573" t="s">
        <v>1245</v>
      </c>
      <c r="B97" s="570">
        <v>4</v>
      </c>
      <c r="C97" s="571">
        <v>190</v>
      </c>
      <c r="D97" s="592"/>
      <c r="E97" s="131"/>
      <c r="F97" s="570">
        <v>3</v>
      </c>
      <c r="G97" s="571">
        <v>50</v>
      </c>
      <c r="H97" s="592">
        <v>10</v>
      </c>
      <c r="I97" s="131">
        <v>188</v>
      </c>
      <c r="J97" s="570"/>
      <c r="K97" s="571"/>
      <c r="L97" s="570">
        <v>7</v>
      </c>
      <c r="M97" s="571">
        <v>197</v>
      </c>
      <c r="N97" s="570"/>
      <c r="O97" s="571"/>
    </row>
    <row r="98" spans="1:19" ht="26.25" customHeight="1">
      <c r="A98" s="95" t="s">
        <v>1246</v>
      </c>
      <c r="B98" s="570">
        <v>6</v>
      </c>
      <c r="C98" s="571">
        <v>174</v>
      </c>
      <c r="D98" s="592"/>
      <c r="E98" s="131"/>
      <c r="F98" s="570"/>
      <c r="G98" s="571"/>
      <c r="H98" s="592">
        <v>20</v>
      </c>
      <c r="I98" s="131">
        <v>372</v>
      </c>
      <c r="J98" s="570"/>
      <c r="K98" s="571"/>
      <c r="L98" s="570">
        <v>19</v>
      </c>
      <c r="M98" s="571">
        <v>346</v>
      </c>
      <c r="N98" s="570"/>
      <c r="O98" s="571"/>
    </row>
    <row r="99" spans="1:19" ht="26.25" customHeight="1">
      <c r="A99" s="95" t="s">
        <v>1247</v>
      </c>
      <c r="B99" s="574">
        <v>6</v>
      </c>
      <c r="C99" s="571">
        <v>125</v>
      </c>
      <c r="D99" s="574"/>
      <c r="E99" s="571"/>
      <c r="F99" s="574">
        <v>2</v>
      </c>
      <c r="G99" s="571">
        <v>37</v>
      </c>
      <c r="H99" s="574">
        <v>34</v>
      </c>
      <c r="I99" s="131">
        <v>676</v>
      </c>
      <c r="J99" s="570"/>
      <c r="K99" s="571"/>
      <c r="L99" s="574">
        <v>22</v>
      </c>
      <c r="M99" s="571">
        <v>508</v>
      </c>
      <c r="N99" s="574">
        <v>1</v>
      </c>
      <c r="O99" s="571">
        <v>15</v>
      </c>
    </row>
    <row r="100" spans="1:19" ht="26.25" customHeight="1">
      <c r="A100" s="572" t="s">
        <v>1248</v>
      </c>
      <c r="B100" s="570">
        <v>5</v>
      </c>
      <c r="C100" s="571">
        <v>165</v>
      </c>
      <c r="D100" s="592"/>
      <c r="E100" s="131"/>
      <c r="F100" s="570"/>
      <c r="G100" s="571"/>
      <c r="H100" s="592">
        <v>22</v>
      </c>
      <c r="I100" s="131">
        <v>438</v>
      </c>
      <c r="J100" s="570"/>
      <c r="K100" s="571"/>
      <c r="L100" s="570">
        <v>21</v>
      </c>
      <c r="M100" s="571">
        <v>554</v>
      </c>
      <c r="N100" s="570"/>
      <c r="O100" s="571"/>
    </row>
    <row r="101" spans="1:19" ht="26.25" customHeight="1">
      <c r="A101" s="572" t="s">
        <v>1249</v>
      </c>
      <c r="B101" s="570">
        <v>12</v>
      </c>
      <c r="C101" s="571">
        <v>303</v>
      </c>
      <c r="D101" s="592"/>
      <c r="E101" s="131"/>
      <c r="F101" s="570"/>
      <c r="G101" s="571"/>
      <c r="H101" s="592">
        <v>17</v>
      </c>
      <c r="I101" s="131">
        <v>415</v>
      </c>
      <c r="J101" s="634"/>
      <c r="K101" s="602"/>
      <c r="L101" s="570">
        <v>18</v>
      </c>
      <c r="M101" s="571">
        <v>371</v>
      </c>
      <c r="N101" s="570"/>
      <c r="O101" s="571"/>
    </row>
    <row r="102" spans="1:19" ht="26.25" customHeight="1">
      <c r="A102" s="576" t="s">
        <v>22</v>
      </c>
      <c r="B102" s="118">
        <f t="shared" ref="B102:I102" si="6">SUM(B93:B101)</f>
        <v>67</v>
      </c>
      <c r="C102" s="121">
        <f t="shared" si="6"/>
        <v>1891</v>
      </c>
      <c r="D102" s="597">
        <f t="shared" si="6"/>
        <v>4</v>
      </c>
      <c r="E102" s="597">
        <f t="shared" si="6"/>
        <v>328</v>
      </c>
      <c r="F102" s="118">
        <f t="shared" si="6"/>
        <v>8</v>
      </c>
      <c r="G102" s="121">
        <f t="shared" si="6"/>
        <v>110</v>
      </c>
      <c r="H102" s="597">
        <f t="shared" si="6"/>
        <v>186</v>
      </c>
      <c r="I102" s="633">
        <f t="shared" si="6"/>
        <v>3990</v>
      </c>
      <c r="J102" s="635">
        <v>0</v>
      </c>
      <c r="K102" s="605">
        <v>0</v>
      </c>
      <c r="L102" s="118"/>
      <c r="M102" s="121"/>
      <c r="N102" s="118">
        <f>SUM(N93:N101)</f>
        <v>5</v>
      </c>
      <c r="O102" s="121">
        <f>SUM(O93:O101)</f>
        <v>455</v>
      </c>
    </row>
    <row r="103" spans="1:19" ht="26.25" customHeight="1">
      <c r="B103" s="358"/>
      <c r="C103" s="358"/>
      <c r="D103" s="358"/>
      <c r="E103" s="358"/>
      <c r="F103" s="358"/>
      <c r="G103" s="358"/>
      <c r="H103" s="358"/>
      <c r="I103" s="358"/>
      <c r="J103" s="358"/>
      <c r="K103" s="358"/>
      <c r="L103" s="358"/>
      <c r="M103" s="358"/>
      <c r="N103" s="358"/>
      <c r="O103" s="358"/>
    </row>
    <row r="104" spans="1:19" ht="26.25" customHeight="1"/>
    <row r="105" spans="1:19" ht="26.25" customHeight="1"/>
    <row r="106" spans="1:19" ht="26.25" customHeight="1">
      <c r="A106" s="1628" t="s">
        <v>1251</v>
      </c>
      <c r="B106" s="1628"/>
      <c r="C106" s="1628"/>
      <c r="D106" s="1628"/>
      <c r="E106" s="1628"/>
      <c r="F106" s="1628"/>
      <c r="G106" s="1628"/>
      <c r="H106" s="1628"/>
      <c r="I106" s="1628"/>
      <c r="J106" s="1628"/>
      <c r="K106" s="1628"/>
      <c r="L106" s="1628"/>
      <c r="M106" s="1628"/>
      <c r="N106" s="1628"/>
      <c r="O106" s="1628"/>
      <c r="P106" s="1628"/>
      <c r="Q106" s="1628"/>
      <c r="R106" s="1628"/>
      <c r="S106" s="1628"/>
    </row>
    <row r="107" spans="1:19" ht="26.25" customHeight="1">
      <c r="A107" s="1628" t="s">
        <v>1311</v>
      </c>
      <c r="B107" s="1628"/>
      <c r="C107" s="1628"/>
      <c r="D107" s="1628"/>
      <c r="E107" s="1628"/>
      <c r="F107" s="1628"/>
      <c r="G107" s="1628"/>
      <c r="H107" s="1628"/>
      <c r="I107" s="1628"/>
      <c r="J107" s="1628"/>
      <c r="K107" s="1628"/>
      <c r="L107" s="1628"/>
      <c r="M107" s="1628"/>
      <c r="N107" s="1628"/>
      <c r="O107" s="1628"/>
      <c r="P107" s="1628"/>
      <c r="Q107" s="1628"/>
      <c r="R107" s="1628"/>
      <c r="S107" s="1628"/>
    </row>
    <row r="108" spans="1:19" ht="26.25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P108" s="169"/>
      <c r="Q108" s="169"/>
      <c r="R108" s="169"/>
      <c r="S108" s="169"/>
    </row>
    <row r="109" spans="1:19" ht="26.25" customHeight="1">
      <c r="A109" s="1653" t="s">
        <v>2</v>
      </c>
      <c r="B109" s="1631" t="s">
        <v>1185</v>
      </c>
      <c r="C109" s="1635"/>
      <c r="D109" s="1631" t="s">
        <v>1186</v>
      </c>
      <c r="E109" s="1635"/>
      <c r="F109" s="1631" t="s">
        <v>1187</v>
      </c>
      <c r="G109" s="1635"/>
      <c r="H109" s="1631" t="s">
        <v>1188</v>
      </c>
      <c r="I109" s="1635"/>
      <c r="J109" s="1633" t="s">
        <v>1230</v>
      </c>
      <c r="K109" s="1634"/>
      <c r="L109" s="1631" t="s">
        <v>1190</v>
      </c>
      <c r="M109" s="1635"/>
      <c r="N109" s="1631" t="s">
        <v>71</v>
      </c>
      <c r="O109" s="1635"/>
      <c r="P109" s="1651"/>
      <c r="Q109" s="1651"/>
      <c r="R109" s="1651"/>
      <c r="S109" s="1651"/>
    </row>
    <row r="110" spans="1:19" ht="26.25" customHeight="1">
      <c r="A110" s="1654"/>
      <c r="B110" s="72" t="s">
        <v>59</v>
      </c>
      <c r="C110" s="112" t="s">
        <v>58</v>
      </c>
      <c r="D110" s="72" t="s">
        <v>59</v>
      </c>
      <c r="E110" s="112" t="s">
        <v>58</v>
      </c>
      <c r="F110" s="72" t="s">
        <v>59</v>
      </c>
      <c r="G110" s="112" t="s">
        <v>58</v>
      </c>
      <c r="H110" s="72" t="s">
        <v>59</v>
      </c>
      <c r="I110" s="112" t="s">
        <v>58</v>
      </c>
      <c r="J110" s="630" t="s">
        <v>59</v>
      </c>
      <c r="K110" s="112" t="s">
        <v>58</v>
      </c>
      <c r="L110" s="72" t="s">
        <v>59</v>
      </c>
      <c r="M110" s="112" t="s">
        <v>58</v>
      </c>
      <c r="N110" s="72" t="s">
        <v>59</v>
      </c>
      <c r="O110" s="112" t="s">
        <v>58</v>
      </c>
      <c r="P110" s="142"/>
      <c r="Q110" s="142"/>
      <c r="R110" s="142"/>
      <c r="S110" s="142"/>
    </row>
    <row r="111" spans="1:19" ht="26.25" customHeight="1">
      <c r="A111" s="101" t="s">
        <v>1252</v>
      </c>
      <c r="B111" s="68">
        <v>8</v>
      </c>
      <c r="C111" s="569">
        <v>224</v>
      </c>
      <c r="D111" s="102"/>
      <c r="E111" s="143"/>
      <c r="F111" s="618">
        <v>2</v>
      </c>
      <c r="G111" s="588">
        <v>17</v>
      </c>
      <c r="H111" s="102">
        <v>3</v>
      </c>
      <c r="I111" s="143">
        <v>36</v>
      </c>
      <c r="J111" s="127"/>
      <c r="K111" s="143"/>
      <c r="L111" s="68"/>
      <c r="M111" s="569"/>
      <c r="N111" s="102"/>
      <c r="O111" s="143"/>
      <c r="P111" s="182"/>
      <c r="Q111" s="182"/>
      <c r="R111" s="182"/>
      <c r="S111" s="182"/>
    </row>
    <row r="112" spans="1:19" ht="26.25" customHeight="1">
      <c r="A112" s="101" t="s">
        <v>1253</v>
      </c>
      <c r="B112" s="102">
        <v>1</v>
      </c>
      <c r="C112" s="143">
        <v>19</v>
      </c>
      <c r="D112" s="102"/>
      <c r="E112" s="143"/>
      <c r="F112" s="619"/>
      <c r="G112" s="620"/>
      <c r="H112" s="102"/>
      <c r="I112" s="143"/>
      <c r="J112" s="127"/>
      <c r="K112" s="143"/>
      <c r="L112" s="102"/>
      <c r="M112" s="143"/>
      <c r="N112" s="102"/>
      <c r="O112" s="143"/>
      <c r="P112" s="182"/>
      <c r="Q112" s="182"/>
      <c r="R112" s="182"/>
      <c r="S112" s="182"/>
    </row>
    <row r="113" spans="1:19" ht="26.25" customHeight="1">
      <c r="A113" s="129" t="s">
        <v>1254</v>
      </c>
      <c r="B113" s="570">
        <v>8</v>
      </c>
      <c r="C113" s="571">
        <v>165</v>
      </c>
      <c r="D113" s="570"/>
      <c r="E113" s="571"/>
      <c r="F113" s="621">
        <v>1</v>
      </c>
      <c r="G113" s="622">
        <v>48</v>
      </c>
      <c r="H113" s="570">
        <v>1</v>
      </c>
      <c r="I113" s="571">
        <v>15</v>
      </c>
      <c r="J113" s="574"/>
      <c r="K113" s="571"/>
      <c r="L113" s="570"/>
      <c r="M113" s="571"/>
      <c r="N113" s="570"/>
      <c r="O113" s="571"/>
      <c r="P113" s="182"/>
      <c r="Q113" s="182"/>
      <c r="R113" s="182"/>
      <c r="S113" s="182"/>
    </row>
    <row r="114" spans="1:19" ht="26.25" customHeight="1">
      <c r="A114" s="95" t="s">
        <v>1255</v>
      </c>
      <c r="B114" s="570">
        <v>8</v>
      </c>
      <c r="C114" s="571">
        <v>147</v>
      </c>
      <c r="D114" s="570"/>
      <c r="E114" s="571"/>
      <c r="F114" s="621"/>
      <c r="G114" s="622"/>
      <c r="H114" s="570">
        <v>10</v>
      </c>
      <c r="I114" s="571">
        <v>276</v>
      </c>
      <c r="J114" s="574"/>
      <c r="K114" s="571"/>
      <c r="L114" s="570">
        <v>4</v>
      </c>
      <c r="M114" s="571">
        <v>109</v>
      </c>
      <c r="N114" s="570">
        <v>1</v>
      </c>
      <c r="O114" s="571">
        <v>5</v>
      </c>
      <c r="P114" s="182"/>
      <c r="Q114" s="182"/>
      <c r="R114" s="182"/>
      <c r="S114" s="182"/>
    </row>
    <row r="115" spans="1:19" ht="26.25" customHeight="1">
      <c r="A115" s="572" t="s">
        <v>1256</v>
      </c>
      <c r="B115" s="570">
        <v>8</v>
      </c>
      <c r="C115" s="571">
        <v>507</v>
      </c>
      <c r="D115" s="570">
        <v>1</v>
      </c>
      <c r="E115" s="571">
        <v>100</v>
      </c>
      <c r="F115" s="621">
        <v>2</v>
      </c>
      <c r="G115" s="622">
        <v>111</v>
      </c>
      <c r="H115" s="570">
        <v>12</v>
      </c>
      <c r="I115" s="571">
        <v>236</v>
      </c>
      <c r="J115" s="574"/>
      <c r="K115" s="571"/>
      <c r="L115" s="570">
        <v>4</v>
      </c>
      <c r="M115" s="571">
        <v>60</v>
      </c>
      <c r="N115" s="570"/>
      <c r="O115" s="571"/>
      <c r="P115" s="182"/>
      <c r="Q115" s="182"/>
      <c r="R115" s="182"/>
      <c r="S115" s="182"/>
    </row>
    <row r="116" spans="1:19" ht="26.25" customHeight="1">
      <c r="A116" s="573" t="s">
        <v>1257</v>
      </c>
      <c r="B116" s="570">
        <v>6</v>
      </c>
      <c r="C116" s="571">
        <v>155</v>
      </c>
      <c r="D116" s="570"/>
      <c r="E116" s="571"/>
      <c r="F116" s="621">
        <v>1</v>
      </c>
      <c r="G116" s="622">
        <v>16</v>
      </c>
      <c r="H116" s="570">
        <v>2</v>
      </c>
      <c r="I116" s="571">
        <v>29</v>
      </c>
      <c r="J116" s="574"/>
      <c r="K116" s="571"/>
      <c r="L116" s="570">
        <v>1</v>
      </c>
      <c r="M116" s="571">
        <v>15</v>
      </c>
      <c r="N116" s="570"/>
      <c r="O116" s="571"/>
      <c r="P116" s="182"/>
      <c r="Q116" s="182"/>
      <c r="R116" s="182"/>
      <c r="S116" s="182"/>
    </row>
    <row r="117" spans="1:19" ht="26.25" customHeight="1">
      <c r="A117" s="95" t="s">
        <v>1258</v>
      </c>
      <c r="B117" s="570">
        <v>4</v>
      </c>
      <c r="C117" s="571">
        <v>174</v>
      </c>
      <c r="D117" s="570"/>
      <c r="E117" s="571"/>
      <c r="F117" s="621"/>
      <c r="G117" s="622"/>
      <c r="H117" s="570">
        <v>7</v>
      </c>
      <c r="I117" s="571">
        <v>100</v>
      </c>
      <c r="J117" s="574"/>
      <c r="K117" s="571"/>
      <c r="L117" s="570">
        <v>8</v>
      </c>
      <c r="M117" s="571">
        <v>195</v>
      </c>
      <c r="N117" s="570"/>
      <c r="O117" s="571"/>
      <c r="P117" s="182"/>
      <c r="Q117" s="182"/>
      <c r="R117" s="182"/>
      <c r="S117" s="182"/>
    </row>
    <row r="118" spans="1:19" ht="26.25" customHeight="1">
      <c r="A118" s="95" t="s">
        <v>1259</v>
      </c>
      <c r="B118" s="570"/>
      <c r="C118" s="622"/>
      <c r="D118" s="570"/>
      <c r="E118" s="622"/>
      <c r="F118" s="621"/>
      <c r="G118" s="622"/>
      <c r="H118" s="570"/>
      <c r="I118" s="622"/>
      <c r="J118" s="574"/>
      <c r="K118" s="571"/>
      <c r="L118" s="570">
        <v>1</v>
      </c>
      <c r="M118" s="622">
        <v>55</v>
      </c>
      <c r="N118" s="570"/>
      <c r="O118" s="622"/>
      <c r="P118" s="182"/>
      <c r="Q118" s="182"/>
      <c r="R118" s="182"/>
      <c r="S118" s="182"/>
    </row>
    <row r="119" spans="1:19" ht="26.25" customHeight="1">
      <c r="A119" s="95" t="s">
        <v>1261</v>
      </c>
      <c r="B119" s="570"/>
      <c r="C119" s="622"/>
      <c r="D119" s="570"/>
      <c r="E119" s="623"/>
      <c r="F119" s="621"/>
      <c r="G119" s="622"/>
      <c r="H119" s="570">
        <v>1</v>
      </c>
      <c r="I119" s="622">
        <v>4</v>
      </c>
      <c r="J119" s="574"/>
      <c r="K119" s="571"/>
      <c r="L119" s="570">
        <v>1</v>
      </c>
      <c r="M119" s="622">
        <v>4</v>
      </c>
      <c r="N119" s="570"/>
      <c r="O119" s="622"/>
      <c r="P119" s="182"/>
      <c r="Q119" s="182"/>
      <c r="R119" s="182"/>
      <c r="S119" s="182"/>
    </row>
    <row r="120" spans="1:19" ht="26.25" customHeight="1">
      <c r="A120" s="95" t="s">
        <v>1262</v>
      </c>
      <c r="B120" s="574">
        <v>3</v>
      </c>
      <c r="C120" s="571">
        <v>63</v>
      </c>
      <c r="D120" s="574"/>
      <c r="E120" s="571"/>
      <c r="F120" s="621">
        <v>1</v>
      </c>
      <c r="G120" s="622">
        <v>7</v>
      </c>
      <c r="H120" s="574">
        <v>1</v>
      </c>
      <c r="I120" s="571">
        <v>11</v>
      </c>
      <c r="J120" s="574"/>
      <c r="K120" s="571"/>
      <c r="L120" s="574"/>
      <c r="M120" s="571"/>
      <c r="N120" s="574"/>
      <c r="O120" s="571"/>
      <c r="P120" s="182"/>
      <c r="Q120" s="182"/>
      <c r="R120" s="182"/>
      <c r="S120" s="182"/>
    </row>
    <row r="121" spans="1:19" ht="26.25" customHeight="1">
      <c r="A121" s="575" t="s">
        <v>1263</v>
      </c>
      <c r="B121" s="570">
        <v>15</v>
      </c>
      <c r="C121" s="571">
        <v>410</v>
      </c>
      <c r="D121" s="570">
        <v>1</v>
      </c>
      <c r="E121" s="143">
        <v>7</v>
      </c>
      <c r="F121" s="621">
        <v>6</v>
      </c>
      <c r="G121" s="622">
        <v>278</v>
      </c>
      <c r="H121" s="570">
        <v>10</v>
      </c>
      <c r="I121" s="571">
        <v>216</v>
      </c>
      <c r="J121" s="574">
        <v>1</v>
      </c>
      <c r="K121" s="571">
        <v>117</v>
      </c>
      <c r="L121" s="570">
        <v>3</v>
      </c>
      <c r="M121" s="571">
        <v>32</v>
      </c>
      <c r="N121" s="570"/>
      <c r="O121" s="571"/>
      <c r="P121" s="182"/>
      <c r="Q121" s="182"/>
      <c r="R121" s="182"/>
      <c r="S121" s="182"/>
    </row>
    <row r="122" spans="1:19" ht="26.25" customHeight="1">
      <c r="A122" s="572" t="s">
        <v>1264</v>
      </c>
      <c r="B122" s="570">
        <v>2</v>
      </c>
      <c r="C122" s="571">
        <v>260</v>
      </c>
      <c r="D122" s="570"/>
      <c r="E122" s="571"/>
      <c r="F122" s="621"/>
      <c r="G122" s="622"/>
      <c r="H122" s="570">
        <v>4</v>
      </c>
      <c r="I122" s="571">
        <v>172</v>
      </c>
      <c r="J122" s="574"/>
      <c r="K122" s="571"/>
      <c r="L122" s="570">
        <v>1</v>
      </c>
      <c r="M122" s="571">
        <v>10</v>
      </c>
      <c r="N122" s="570"/>
      <c r="O122" s="571"/>
      <c r="P122" s="182"/>
      <c r="Q122" s="182"/>
      <c r="R122" s="182"/>
      <c r="S122" s="182"/>
    </row>
    <row r="123" spans="1:19" ht="26.25" customHeight="1">
      <c r="A123" s="624" t="s">
        <v>1265</v>
      </c>
      <c r="B123" s="586">
        <v>6</v>
      </c>
      <c r="C123" s="587">
        <v>196</v>
      </c>
      <c r="D123" s="586"/>
      <c r="E123" s="587"/>
      <c r="F123" s="625"/>
      <c r="G123" s="623"/>
      <c r="H123" s="586">
        <v>3</v>
      </c>
      <c r="I123" s="587">
        <v>33</v>
      </c>
      <c r="J123" s="636"/>
      <c r="K123" s="587"/>
      <c r="L123" s="586">
        <v>3</v>
      </c>
      <c r="M123" s="587">
        <v>66</v>
      </c>
      <c r="N123" s="586"/>
      <c r="O123" s="587"/>
      <c r="P123" s="182"/>
      <c r="Q123" s="182"/>
      <c r="R123" s="182"/>
      <c r="S123" s="182"/>
    </row>
    <row r="124" spans="1:19" ht="26.25" customHeight="1">
      <c r="A124" s="624" t="s">
        <v>1266</v>
      </c>
      <c r="B124" s="586">
        <v>2</v>
      </c>
      <c r="C124" s="587">
        <v>665</v>
      </c>
      <c r="D124" s="586"/>
      <c r="E124" s="587"/>
      <c r="F124" s="625"/>
      <c r="G124" s="623"/>
      <c r="H124" s="586"/>
      <c r="I124" s="587"/>
      <c r="J124" s="636"/>
      <c r="K124" s="587"/>
      <c r="L124" s="586"/>
      <c r="M124" s="587"/>
      <c r="N124" s="586"/>
      <c r="O124" s="587"/>
      <c r="P124" s="182"/>
      <c r="Q124" s="182"/>
      <c r="R124" s="182"/>
      <c r="S124" s="182"/>
    </row>
    <row r="125" spans="1:19" ht="26.25" customHeight="1">
      <c r="A125" s="624" t="s">
        <v>1267</v>
      </c>
      <c r="B125" s="586">
        <v>6</v>
      </c>
      <c r="C125" s="587">
        <v>357</v>
      </c>
      <c r="D125" s="586"/>
      <c r="E125" s="587"/>
      <c r="F125" s="625">
        <v>1</v>
      </c>
      <c r="G125" s="623">
        <v>6</v>
      </c>
      <c r="H125" s="586">
        <v>3</v>
      </c>
      <c r="I125" s="587">
        <v>53</v>
      </c>
      <c r="J125" s="636"/>
      <c r="K125" s="587"/>
      <c r="L125" s="586">
        <v>4</v>
      </c>
      <c r="M125" s="587">
        <v>142</v>
      </c>
      <c r="N125" s="586"/>
      <c r="O125" s="587"/>
      <c r="P125" s="182"/>
      <c r="Q125" s="182"/>
      <c r="R125" s="182"/>
      <c r="S125" s="182"/>
    </row>
    <row r="126" spans="1:19" ht="26.25" customHeight="1">
      <c r="A126" s="624" t="s">
        <v>1268</v>
      </c>
      <c r="B126" s="586">
        <v>5</v>
      </c>
      <c r="C126" s="587">
        <v>74</v>
      </c>
      <c r="D126" s="586"/>
      <c r="E126" s="587"/>
      <c r="F126" s="625">
        <v>3</v>
      </c>
      <c r="G126" s="623">
        <v>22</v>
      </c>
      <c r="H126" s="586">
        <v>7</v>
      </c>
      <c r="I126" s="587">
        <v>98</v>
      </c>
      <c r="J126" s="636"/>
      <c r="K126" s="587"/>
      <c r="L126" s="586">
        <v>4</v>
      </c>
      <c r="M126" s="587">
        <v>26</v>
      </c>
      <c r="N126" s="586"/>
      <c r="O126" s="587"/>
      <c r="P126" s="182"/>
      <c r="Q126" s="182"/>
      <c r="R126" s="182"/>
      <c r="S126" s="182"/>
    </row>
    <row r="127" spans="1:19" ht="26.25" customHeight="1">
      <c r="A127" s="624" t="s">
        <v>1269</v>
      </c>
      <c r="B127" s="586">
        <v>25</v>
      </c>
      <c r="C127" s="587">
        <v>704</v>
      </c>
      <c r="D127" s="586"/>
      <c r="E127" s="587"/>
      <c r="F127" s="625">
        <v>6</v>
      </c>
      <c r="G127" s="623">
        <v>83</v>
      </c>
      <c r="H127" s="586">
        <v>15</v>
      </c>
      <c r="I127" s="587">
        <v>185</v>
      </c>
      <c r="J127" s="636"/>
      <c r="K127" s="587"/>
      <c r="L127" s="586">
        <v>6</v>
      </c>
      <c r="M127" s="587">
        <v>128</v>
      </c>
      <c r="N127" s="586"/>
      <c r="O127" s="587"/>
      <c r="P127" s="182"/>
      <c r="Q127" s="182"/>
      <c r="R127" s="182"/>
      <c r="S127" s="182"/>
    </row>
    <row r="128" spans="1:19" ht="26.25" customHeight="1">
      <c r="A128" s="97" t="s">
        <v>22</v>
      </c>
      <c r="B128" s="626">
        <f t="shared" ref="B128:O128" si="7">SUM(B111:B127)</f>
        <v>107</v>
      </c>
      <c r="C128" s="627">
        <f t="shared" si="7"/>
        <v>4120</v>
      </c>
      <c r="D128" s="628">
        <f t="shared" si="7"/>
        <v>2</v>
      </c>
      <c r="E128" s="627">
        <f t="shared" si="7"/>
        <v>107</v>
      </c>
      <c r="F128" s="628">
        <f t="shared" si="7"/>
        <v>23</v>
      </c>
      <c r="G128" s="627">
        <f t="shared" si="7"/>
        <v>588</v>
      </c>
      <c r="H128" s="629">
        <f t="shared" si="7"/>
        <v>79</v>
      </c>
      <c r="I128" s="637">
        <f t="shared" si="7"/>
        <v>1464</v>
      </c>
      <c r="J128" s="638">
        <f t="shared" si="7"/>
        <v>1</v>
      </c>
      <c r="K128" s="637">
        <f t="shared" si="7"/>
        <v>117</v>
      </c>
      <c r="L128" s="626">
        <f t="shared" si="7"/>
        <v>40</v>
      </c>
      <c r="M128" s="627">
        <f t="shared" si="7"/>
        <v>842</v>
      </c>
      <c r="N128" s="626">
        <f t="shared" si="7"/>
        <v>1</v>
      </c>
      <c r="O128" s="639">
        <f t="shared" si="7"/>
        <v>5</v>
      </c>
      <c r="P128" s="182"/>
      <c r="Q128" s="182"/>
      <c r="R128" s="182"/>
      <c r="S128" s="182"/>
    </row>
    <row r="129" spans="1:19" ht="26.25" customHeight="1">
      <c r="A129" s="577"/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82"/>
      <c r="Q129" s="182"/>
      <c r="R129" s="182"/>
      <c r="S129" s="182"/>
    </row>
    <row r="130" spans="1:19" ht="26.25" customHeight="1">
      <c r="A130" s="577"/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82"/>
      <c r="Q130" s="182"/>
      <c r="R130" s="182"/>
      <c r="S130" s="182"/>
    </row>
    <row r="131" spans="1:19" ht="26.25" customHeight="1">
      <c r="A131" s="577"/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82"/>
      <c r="Q131" s="182"/>
      <c r="R131" s="182"/>
      <c r="S131" s="182"/>
    </row>
    <row r="132" spans="1:19" ht="26.25" customHeight="1">
      <c r="A132" s="577"/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82"/>
      <c r="Q132" s="182"/>
      <c r="R132" s="182"/>
      <c r="S132" s="182"/>
    </row>
    <row r="133" spans="1:19" ht="26.25" customHeight="1">
      <c r="A133" s="577"/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82"/>
      <c r="Q133" s="182"/>
      <c r="R133" s="182"/>
      <c r="S133" s="182"/>
    </row>
    <row r="134" spans="1:19" ht="26.25" customHeight="1">
      <c r="A134" s="577"/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82"/>
      <c r="Q134" s="182"/>
      <c r="R134" s="182"/>
      <c r="S134" s="182"/>
    </row>
    <row r="135" spans="1:19" ht="26.25" customHeight="1">
      <c r="A135" s="577"/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82"/>
      <c r="Q135" s="182"/>
      <c r="R135" s="182"/>
      <c r="S135" s="182"/>
    </row>
    <row r="136" spans="1:19" ht="26.25" customHeight="1"/>
    <row r="137" spans="1:19" ht="26.25" customHeight="1"/>
    <row r="138" spans="1:19" ht="26.25" customHeight="1"/>
    <row r="139" spans="1:19" ht="26.25" customHeight="1">
      <c r="A139" s="1670" t="s">
        <v>1270</v>
      </c>
      <c r="B139" s="1670"/>
      <c r="C139" s="1670"/>
      <c r="D139" s="1670"/>
      <c r="E139" s="1670"/>
      <c r="F139" s="1670"/>
      <c r="G139" s="1670"/>
      <c r="H139" s="1670"/>
      <c r="I139" s="1670"/>
      <c r="J139" s="1670"/>
      <c r="K139" s="1670"/>
      <c r="L139" s="1670"/>
      <c r="M139" s="1670"/>
      <c r="N139" s="1670"/>
      <c r="O139" s="1670"/>
      <c r="P139" s="643"/>
      <c r="Q139" s="643"/>
      <c r="R139" s="643"/>
      <c r="S139" s="643"/>
    </row>
    <row r="140" spans="1:19" ht="26.25" customHeight="1">
      <c r="A140" s="1670" t="s">
        <v>1271</v>
      </c>
      <c r="B140" s="1670"/>
      <c r="C140" s="1670"/>
      <c r="D140" s="1670"/>
      <c r="E140" s="1670"/>
      <c r="F140" s="1670"/>
      <c r="G140" s="1670"/>
      <c r="H140" s="1670"/>
      <c r="I140" s="1670"/>
      <c r="J140" s="1670"/>
      <c r="K140" s="1670"/>
      <c r="L140" s="1670"/>
      <c r="M140" s="1670"/>
      <c r="N140" s="1670"/>
      <c r="O140" s="1670"/>
      <c r="P140" s="643"/>
      <c r="Q140" s="643"/>
      <c r="R140" s="643"/>
      <c r="S140" s="643"/>
    </row>
    <row r="141" spans="1:19" ht="26.25" customHeight="1">
      <c r="A141" s="1670" t="s">
        <v>1312</v>
      </c>
      <c r="B141" s="1670"/>
      <c r="C141" s="1670"/>
      <c r="D141" s="1670"/>
      <c r="E141" s="1670"/>
      <c r="F141" s="1670"/>
      <c r="G141" s="1670"/>
      <c r="H141" s="1670"/>
      <c r="I141" s="1670"/>
      <c r="J141" s="1670"/>
      <c r="K141" s="1670"/>
      <c r="L141" s="1670"/>
      <c r="M141" s="1670"/>
      <c r="N141" s="1670"/>
      <c r="O141" s="1670"/>
      <c r="P141" s="643"/>
      <c r="Q141" s="643"/>
      <c r="R141" s="643"/>
      <c r="S141" s="643"/>
    </row>
    <row r="142" spans="1:19" ht="26.25" customHeight="1">
      <c r="A142" s="640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P142" s="644"/>
      <c r="Q142" s="644"/>
      <c r="R142" s="644"/>
      <c r="S142" s="644"/>
    </row>
    <row r="143" spans="1:19" ht="26.25" customHeight="1">
      <c r="A143" s="1546" t="s">
        <v>1272</v>
      </c>
      <c r="B143" s="1671" t="s">
        <v>1185</v>
      </c>
      <c r="C143" s="1672"/>
      <c r="D143" s="1673" t="s">
        <v>1186</v>
      </c>
      <c r="E143" s="1674"/>
      <c r="F143" s="1671" t="s">
        <v>1187</v>
      </c>
      <c r="G143" s="1672"/>
      <c r="H143" s="1673" t="s">
        <v>1188</v>
      </c>
      <c r="I143" s="1674"/>
      <c r="J143" s="1675" t="s">
        <v>1230</v>
      </c>
      <c r="K143" s="1676"/>
      <c r="L143" s="1671" t="s">
        <v>1190</v>
      </c>
      <c r="M143" s="1674"/>
      <c r="N143" s="632" t="s">
        <v>71</v>
      </c>
      <c r="O143" s="645"/>
      <c r="P143" s="1675" t="s">
        <v>1210</v>
      </c>
      <c r="Q143" s="1676"/>
      <c r="R143" s="1651"/>
      <c r="S143" s="1651"/>
    </row>
    <row r="144" spans="1:19" ht="26.25" customHeight="1">
      <c r="A144" s="1574"/>
      <c r="B144" s="72" t="s">
        <v>59</v>
      </c>
      <c r="C144" s="112" t="s">
        <v>58</v>
      </c>
      <c r="D144" s="75" t="s">
        <v>59</v>
      </c>
      <c r="E144" s="73" t="s">
        <v>58</v>
      </c>
      <c r="F144" s="72" t="s">
        <v>59</v>
      </c>
      <c r="G144" s="112" t="s">
        <v>58</v>
      </c>
      <c r="H144" s="75" t="s">
        <v>59</v>
      </c>
      <c r="I144" s="73" t="s">
        <v>58</v>
      </c>
      <c r="J144" s="630" t="s">
        <v>59</v>
      </c>
      <c r="K144" s="112" t="s">
        <v>58</v>
      </c>
      <c r="L144" s="72" t="s">
        <v>59</v>
      </c>
      <c r="M144" s="73" t="s">
        <v>58</v>
      </c>
      <c r="N144" s="646" t="s">
        <v>59</v>
      </c>
      <c r="O144" s="112" t="s">
        <v>58</v>
      </c>
      <c r="P144" s="646" t="s">
        <v>59</v>
      </c>
      <c r="Q144" s="112" t="s">
        <v>58</v>
      </c>
      <c r="R144" s="142"/>
      <c r="S144" s="142"/>
    </row>
    <row r="145" spans="1:19" ht="26.25" customHeight="1">
      <c r="A145" s="590" t="s">
        <v>1235</v>
      </c>
      <c r="B145" s="102">
        <v>54</v>
      </c>
      <c r="C145" s="143">
        <v>2555</v>
      </c>
      <c r="D145" s="128">
        <v>26</v>
      </c>
      <c r="E145" s="104">
        <v>1074</v>
      </c>
      <c r="F145" s="102">
        <v>16</v>
      </c>
      <c r="G145" s="143">
        <v>476</v>
      </c>
      <c r="H145" s="128">
        <v>70</v>
      </c>
      <c r="I145" s="104">
        <v>1591</v>
      </c>
      <c r="J145" s="127">
        <v>2</v>
      </c>
      <c r="K145" s="569">
        <v>45</v>
      </c>
      <c r="L145" s="68">
        <v>19</v>
      </c>
      <c r="M145" s="600">
        <v>514</v>
      </c>
      <c r="N145" s="102">
        <v>3</v>
      </c>
      <c r="O145" s="143">
        <v>269</v>
      </c>
      <c r="P145" s="102">
        <v>0</v>
      </c>
      <c r="Q145" s="143">
        <v>0</v>
      </c>
      <c r="R145" s="182"/>
      <c r="S145" s="182"/>
    </row>
    <row r="146" spans="1:19" ht="26.25" customHeight="1">
      <c r="A146" s="591" t="s">
        <v>1273</v>
      </c>
      <c r="B146" s="586">
        <v>67</v>
      </c>
      <c r="C146" s="587">
        <v>1891</v>
      </c>
      <c r="D146" s="592">
        <v>4</v>
      </c>
      <c r="E146" s="131">
        <v>155</v>
      </c>
      <c r="F146" s="570">
        <v>8</v>
      </c>
      <c r="G146" s="571">
        <v>125</v>
      </c>
      <c r="H146" s="592">
        <v>82</v>
      </c>
      <c r="I146" s="131">
        <v>2056</v>
      </c>
      <c r="J146" s="574">
        <v>0</v>
      </c>
      <c r="K146" s="571">
        <v>0</v>
      </c>
      <c r="L146" s="570">
        <v>90</v>
      </c>
      <c r="M146" s="131">
        <v>3580</v>
      </c>
      <c r="N146" s="570">
        <v>0</v>
      </c>
      <c r="O146" s="571">
        <v>0</v>
      </c>
      <c r="P146" s="570">
        <v>0</v>
      </c>
      <c r="Q146" s="571">
        <v>0</v>
      </c>
      <c r="R146" s="182"/>
      <c r="S146" s="182"/>
    </row>
    <row r="147" spans="1:19" ht="26.25" customHeight="1">
      <c r="A147" s="591" t="s">
        <v>1274</v>
      </c>
      <c r="B147" s="570">
        <f t="shared" ref="B147:O147" si="8">+B128</f>
        <v>107</v>
      </c>
      <c r="C147" s="571">
        <f t="shared" si="8"/>
        <v>4120</v>
      </c>
      <c r="D147" s="592">
        <f t="shared" si="8"/>
        <v>2</v>
      </c>
      <c r="E147" s="131">
        <f t="shared" si="8"/>
        <v>107</v>
      </c>
      <c r="F147" s="570">
        <f t="shared" si="8"/>
        <v>23</v>
      </c>
      <c r="G147" s="571">
        <f t="shared" si="8"/>
        <v>588</v>
      </c>
      <c r="H147" s="592">
        <f t="shared" si="8"/>
        <v>79</v>
      </c>
      <c r="I147" s="131">
        <f t="shared" si="8"/>
        <v>1464</v>
      </c>
      <c r="J147" s="574">
        <f t="shared" si="8"/>
        <v>1</v>
      </c>
      <c r="K147" s="571">
        <f t="shared" si="8"/>
        <v>117</v>
      </c>
      <c r="L147" s="570">
        <f t="shared" si="8"/>
        <v>40</v>
      </c>
      <c r="M147" s="131">
        <f t="shared" si="8"/>
        <v>842</v>
      </c>
      <c r="N147" s="570">
        <f t="shared" si="8"/>
        <v>1</v>
      </c>
      <c r="O147" s="571">
        <f t="shared" si="8"/>
        <v>5</v>
      </c>
      <c r="P147" s="570">
        <v>0</v>
      </c>
      <c r="Q147" s="571">
        <v>0</v>
      </c>
      <c r="R147" s="182"/>
      <c r="S147" s="182"/>
    </row>
    <row r="148" spans="1:19" ht="26.25" customHeight="1">
      <c r="A148" s="591" t="s">
        <v>1275</v>
      </c>
      <c r="B148" s="102">
        <v>66</v>
      </c>
      <c r="C148" s="143">
        <v>1854</v>
      </c>
      <c r="D148" s="592">
        <v>4</v>
      </c>
      <c r="E148" s="131">
        <v>328</v>
      </c>
      <c r="F148" s="570">
        <v>8</v>
      </c>
      <c r="G148" s="571">
        <v>110</v>
      </c>
      <c r="H148" s="592">
        <v>186</v>
      </c>
      <c r="I148" s="131">
        <v>3990</v>
      </c>
      <c r="J148" s="574">
        <v>0</v>
      </c>
      <c r="K148" s="571">
        <v>0</v>
      </c>
      <c r="L148" s="570">
        <v>170</v>
      </c>
      <c r="M148" s="131">
        <v>4029</v>
      </c>
      <c r="N148" s="570">
        <v>5</v>
      </c>
      <c r="O148" s="571">
        <v>455</v>
      </c>
      <c r="P148" s="570">
        <v>0</v>
      </c>
      <c r="Q148" s="571">
        <v>0</v>
      </c>
      <c r="R148" s="182"/>
      <c r="S148" s="182"/>
    </row>
    <row r="149" spans="1:19" ht="26.25" customHeight="1">
      <c r="A149" s="591" t="s">
        <v>1202</v>
      </c>
      <c r="B149" s="570">
        <f t="shared" ref="B149:I149" si="9">+B33</f>
        <v>190</v>
      </c>
      <c r="C149" s="571">
        <f t="shared" si="9"/>
        <v>13708</v>
      </c>
      <c r="D149" s="592">
        <f t="shared" si="9"/>
        <v>1</v>
      </c>
      <c r="E149" s="131">
        <f t="shared" si="9"/>
        <v>80</v>
      </c>
      <c r="F149" s="570">
        <f t="shared" si="9"/>
        <v>11</v>
      </c>
      <c r="G149" s="571">
        <f t="shared" si="9"/>
        <v>345</v>
      </c>
      <c r="H149" s="592">
        <f t="shared" si="9"/>
        <v>54</v>
      </c>
      <c r="I149" s="131">
        <f t="shared" si="9"/>
        <v>2447</v>
      </c>
      <c r="J149" s="574">
        <v>0</v>
      </c>
      <c r="K149" s="571">
        <v>0</v>
      </c>
      <c r="L149" s="570">
        <f>+L33</f>
        <v>35</v>
      </c>
      <c r="M149" s="131">
        <f>+M33</f>
        <v>1830</v>
      </c>
      <c r="N149" s="570">
        <f>+N33</f>
        <v>2</v>
      </c>
      <c r="O149" s="571">
        <f>+O33</f>
        <v>26</v>
      </c>
      <c r="P149" s="570">
        <v>0</v>
      </c>
      <c r="Q149" s="571">
        <v>0</v>
      </c>
      <c r="R149" s="182"/>
      <c r="S149" s="182"/>
    </row>
    <row r="150" spans="1:19" ht="26.25" customHeight="1">
      <c r="A150" s="591" t="s">
        <v>1276</v>
      </c>
      <c r="B150" s="570">
        <v>109</v>
      </c>
      <c r="C150" s="571">
        <v>4096</v>
      </c>
      <c r="D150" s="592">
        <v>18</v>
      </c>
      <c r="E150" s="131">
        <v>512</v>
      </c>
      <c r="F150" s="570">
        <v>12</v>
      </c>
      <c r="G150" s="571">
        <v>313</v>
      </c>
      <c r="H150" s="592">
        <v>68</v>
      </c>
      <c r="I150" s="131">
        <v>1768</v>
      </c>
      <c r="J150" s="574">
        <v>0</v>
      </c>
      <c r="K150" s="571">
        <v>0</v>
      </c>
      <c r="L150" s="570">
        <v>80</v>
      </c>
      <c r="M150" s="131">
        <v>3111</v>
      </c>
      <c r="N150" s="570">
        <v>3</v>
      </c>
      <c r="O150" s="571">
        <v>56</v>
      </c>
      <c r="P150" s="570">
        <f>+N49</f>
        <v>1</v>
      </c>
      <c r="Q150" s="571">
        <f>+O49</f>
        <v>515</v>
      </c>
      <c r="R150" s="182"/>
      <c r="S150" s="182"/>
    </row>
    <row r="151" spans="1:19" ht="26.25" customHeight="1">
      <c r="A151" s="80" t="s">
        <v>1223</v>
      </c>
      <c r="B151" s="570">
        <f t="shared" ref="B151:O151" si="10">+B65</f>
        <v>73</v>
      </c>
      <c r="C151" s="571">
        <f t="shared" si="10"/>
        <v>3088</v>
      </c>
      <c r="D151" s="592">
        <f t="shared" si="10"/>
        <v>28</v>
      </c>
      <c r="E151" s="131">
        <f t="shared" si="10"/>
        <v>910</v>
      </c>
      <c r="F151" s="570">
        <f t="shared" si="10"/>
        <v>4</v>
      </c>
      <c r="G151" s="571">
        <f t="shared" si="10"/>
        <v>64</v>
      </c>
      <c r="H151" s="592">
        <f t="shared" si="10"/>
        <v>73</v>
      </c>
      <c r="I151" s="131">
        <f t="shared" si="10"/>
        <v>2532</v>
      </c>
      <c r="J151" s="574">
        <f t="shared" si="10"/>
        <v>0</v>
      </c>
      <c r="K151" s="571">
        <f t="shared" si="10"/>
        <v>0</v>
      </c>
      <c r="L151" s="570">
        <f t="shared" si="10"/>
        <v>19</v>
      </c>
      <c r="M151" s="131">
        <f t="shared" si="10"/>
        <v>863</v>
      </c>
      <c r="N151" s="647">
        <f t="shared" si="10"/>
        <v>2</v>
      </c>
      <c r="O151" s="582">
        <f t="shared" si="10"/>
        <v>29</v>
      </c>
      <c r="P151" s="647">
        <v>0</v>
      </c>
      <c r="Q151" s="582">
        <v>0</v>
      </c>
      <c r="R151" s="182"/>
      <c r="S151" s="182"/>
    </row>
    <row r="152" spans="1:19" ht="26.25" customHeight="1">
      <c r="A152" s="88" t="s">
        <v>22</v>
      </c>
      <c r="B152" s="628">
        <f t="shared" ref="B152:Q152" si="11">SUM(B145:B151)</f>
        <v>666</v>
      </c>
      <c r="C152" s="627">
        <f t="shared" si="11"/>
        <v>31312</v>
      </c>
      <c r="D152" s="641">
        <f t="shared" si="11"/>
        <v>83</v>
      </c>
      <c r="E152" s="642">
        <f t="shared" si="11"/>
        <v>3166</v>
      </c>
      <c r="F152" s="628">
        <f t="shared" si="11"/>
        <v>82</v>
      </c>
      <c r="G152" s="627">
        <f t="shared" si="11"/>
        <v>2021</v>
      </c>
      <c r="H152" s="641">
        <f t="shared" si="11"/>
        <v>612</v>
      </c>
      <c r="I152" s="642">
        <f t="shared" si="11"/>
        <v>15848</v>
      </c>
      <c r="J152" s="626">
        <f t="shared" si="11"/>
        <v>3</v>
      </c>
      <c r="K152" s="627">
        <f t="shared" si="11"/>
        <v>162</v>
      </c>
      <c r="L152" s="628">
        <f t="shared" si="11"/>
        <v>453</v>
      </c>
      <c r="M152" s="642">
        <f t="shared" si="11"/>
        <v>14769</v>
      </c>
      <c r="N152" s="648">
        <f t="shared" si="11"/>
        <v>16</v>
      </c>
      <c r="O152" s="627">
        <f t="shared" si="11"/>
        <v>840</v>
      </c>
      <c r="P152" s="648">
        <f t="shared" si="11"/>
        <v>1</v>
      </c>
      <c r="Q152" s="627">
        <f t="shared" si="11"/>
        <v>515</v>
      </c>
      <c r="R152" s="182"/>
      <c r="S152" s="182"/>
    </row>
    <row r="153" spans="1:19" ht="26.25" customHeight="1">
      <c r="B153" s="358"/>
      <c r="C153" s="358"/>
      <c r="D153" s="358"/>
      <c r="E153" s="358"/>
      <c r="F153" s="358"/>
      <c r="G153" s="358"/>
      <c r="H153" s="358"/>
      <c r="I153" s="358"/>
      <c r="J153" s="358"/>
      <c r="K153" s="358"/>
      <c r="L153" s="358"/>
      <c r="M153" s="358"/>
      <c r="N153" s="358"/>
      <c r="O153" s="358"/>
    </row>
    <row r="154" spans="1:19" ht="26.25" customHeight="1"/>
    <row r="155" spans="1:19" ht="26.25" customHeight="1"/>
  </sheetData>
  <mergeCells count="86">
    <mergeCell ref="P143:Q143"/>
    <mergeCell ref="R109:S109"/>
    <mergeCell ref="B109:C109"/>
    <mergeCell ref="D109:E109"/>
    <mergeCell ref="N72:O72"/>
    <mergeCell ref="P109:Q109"/>
    <mergeCell ref="N109:O109"/>
    <mergeCell ref="R143:S143"/>
    <mergeCell ref="A106:S106"/>
    <mergeCell ref="A107:S107"/>
    <mergeCell ref="L109:M109"/>
    <mergeCell ref="A109:A110"/>
    <mergeCell ref="F109:G109"/>
    <mergeCell ref="A72:A73"/>
    <mergeCell ref="H72:I72"/>
    <mergeCell ref="J72:K72"/>
    <mergeCell ref="L72:M72"/>
    <mergeCell ref="H109:I109"/>
    <mergeCell ref="J109:K109"/>
    <mergeCell ref="A88:O88"/>
    <mergeCell ref="A89:O89"/>
    <mergeCell ref="B91:C91"/>
    <mergeCell ref="D91:E91"/>
    <mergeCell ref="F91:G91"/>
    <mergeCell ref="H91:I91"/>
    <mergeCell ref="J91:K91"/>
    <mergeCell ref="L91:M91"/>
    <mergeCell ref="N91:O91"/>
    <mergeCell ref="A91:A92"/>
    <mergeCell ref="A143:A144"/>
    <mergeCell ref="A139:O139"/>
    <mergeCell ref="A140:O140"/>
    <mergeCell ref="A141:O141"/>
    <mergeCell ref="B143:C143"/>
    <mergeCell ref="D143:E143"/>
    <mergeCell ref="F143:G143"/>
    <mergeCell ref="H143:I143"/>
    <mergeCell ref="J143:K143"/>
    <mergeCell ref="L143:M143"/>
    <mergeCell ref="A53:O53"/>
    <mergeCell ref="A54:O54"/>
    <mergeCell ref="B56:C56"/>
    <mergeCell ref="D56:E56"/>
    <mergeCell ref="F56:G56"/>
    <mergeCell ref="H56:I56"/>
    <mergeCell ref="J56:K56"/>
    <mergeCell ref="L56:M56"/>
    <mergeCell ref="N56:O56"/>
    <mergeCell ref="A56:A57"/>
    <mergeCell ref="A69:Q69"/>
    <mergeCell ref="A70:Q70"/>
    <mergeCell ref="B72:C72"/>
    <mergeCell ref="D72:E72"/>
    <mergeCell ref="A37:Q37"/>
    <mergeCell ref="A38:Q38"/>
    <mergeCell ref="B40:C40"/>
    <mergeCell ref="D40:E40"/>
    <mergeCell ref="F40:G40"/>
    <mergeCell ref="H40:I40"/>
    <mergeCell ref="J40:K40"/>
    <mergeCell ref="L40:M40"/>
    <mergeCell ref="N40:O40"/>
    <mergeCell ref="P40:Q40"/>
    <mergeCell ref="A40:A41"/>
    <mergeCell ref="F72:G72"/>
    <mergeCell ref="A21:Q21"/>
    <mergeCell ref="A22:Q22"/>
    <mergeCell ref="B24:C24"/>
    <mergeCell ref="D24:E24"/>
    <mergeCell ref="F24:G24"/>
    <mergeCell ref="H24:I24"/>
    <mergeCell ref="J24:K24"/>
    <mergeCell ref="L24:M24"/>
    <mergeCell ref="N24:O24"/>
    <mergeCell ref="A24:A25"/>
    <mergeCell ref="A1:O1"/>
    <mergeCell ref="A2:O2"/>
    <mergeCell ref="A3:O3"/>
    <mergeCell ref="B5:C5"/>
    <mergeCell ref="D5:E5"/>
    <mergeCell ref="F5:G5"/>
    <mergeCell ref="H5:I5"/>
    <mergeCell ref="J5:K5"/>
    <mergeCell ref="L5:M5"/>
    <mergeCell ref="N5:O5"/>
    <mergeCell ref="A5:A6"/>
  </mergeCells>
  <pageMargins left="0.70866141732283505" right="0.70866141732283505" top="0.74803149606299202" bottom="0.74803149606299202" header="0.31496062992126" footer="0.31496062992126"/>
  <pageSetup paperSize="9" scale="55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theme="0"/>
  </sheetPr>
  <dimension ref="A1:BP227"/>
  <sheetViews>
    <sheetView topLeftCell="A202" zoomScale="75" zoomScaleNormal="75" workbookViewId="0">
      <selection activeCell="P230" sqref="P230"/>
    </sheetView>
  </sheetViews>
  <sheetFormatPr defaultColWidth="9" defaultRowHeight="15"/>
  <cols>
    <col min="1" max="1" width="14.7109375" customWidth="1"/>
    <col min="2" max="2" width="8.5703125" customWidth="1"/>
    <col min="3" max="3" width="7" customWidth="1"/>
    <col min="4" max="4" width="7.7109375" customWidth="1"/>
    <col min="5" max="6" width="5" customWidth="1"/>
    <col min="7" max="7" width="6" customWidth="1"/>
    <col min="8" max="8" width="3.85546875" style="61" customWidth="1"/>
    <col min="9" max="9" width="4.85546875" style="61" customWidth="1"/>
    <col min="10" max="10" width="5.7109375" style="61" customWidth="1"/>
    <col min="11" max="11" width="6.28515625" style="61" customWidth="1"/>
    <col min="12" max="12" width="4" style="61" customWidth="1"/>
    <col min="13" max="13" width="5.85546875" style="61" customWidth="1"/>
    <col min="14" max="14" width="5.28515625" style="61" customWidth="1"/>
    <col min="15" max="15" width="5.7109375" style="61" customWidth="1"/>
    <col min="16" max="16" width="5.28515625" customWidth="1"/>
    <col min="17" max="17" width="4.28515625" customWidth="1"/>
    <col min="18" max="18" width="4.5703125" style="61" customWidth="1"/>
    <col min="19" max="19" width="4.7109375" style="61" customWidth="1"/>
    <col min="20" max="20" width="3.7109375" customWidth="1"/>
    <col min="21" max="21" width="4.7109375" customWidth="1"/>
    <col min="22" max="22" width="3.7109375" style="61" customWidth="1"/>
    <col min="23" max="23" width="4.42578125" style="61" customWidth="1"/>
    <col min="24" max="24" width="3.7109375" customWidth="1"/>
    <col min="25" max="25" width="4.42578125" customWidth="1"/>
    <col min="26" max="26" width="3.7109375" customWidth="1"/>
    <col min="27" max="27" width="4" customWidth="1"/>
    <col min="28" max="28" width="3.5703125" style="61" customWidth="1"/>
    <col min="29" max="29" width="4.28515625" style="61" customWidth="1"/>
    <col min="30" max="30" width="4.140625" style="61" customWidth="1"/>
    <col min="31" max="31" width="4.42578125" style="61" customWidth="1"/>
    <col min="32" max="32" width="3.42578125" style="61" customWidth="1"/>
    <col min="33" max="33" width="4" style="61" customWidth="1"/>
    <col min="34" max="34" width="3.28515625" customWidth="1"/>
    <col min="35" max="35" width="4.5703125" customWidth="1"/>
    <col min="36" max="36" width="4.140625" customWidth="1"/>
    <col min="37" max="37" width="4.7109375" customWidth="1"/>
    <col min="38" max="38" width="3.7109375" customWidth="1"/>
    <col min="39" max="39" width="4.28515625" customWidth="1"/>
    <col min="40" max="40" width="4.42578125" customWidth="1"/>
    <col min="41" max="41" width="4.5703125" customWidth="1"/>
    <col min="42" max="42" width="4.140625" customWidth="1"/>
    <col min="43" max="43" width="4" customWidth="1"/>
    <col min="44" max="44" width="3.42578125" customWidth="1"/>
    <col min="45" max="45" width="5.42578125" customWidth="1"/>
    <col min="46" max="46" width="3.85546875" customWidth="1"/>
    <col min="47" max="47" width="4.28515625" customWidth="1"/>
    <col min="48" max="48" width="3.85546875" customWidth="1"/>
    <col min="49" max="49" width="4.140625" customWidth="1"/>
    <col min="50" max="50" width="4.42578125" style="61" customWidth="1"/>
    <col min="51" max="51" width="5.7109375" style="61" customWidth="1"/>
    <col min="52" max="52" width="7.140625" customWidth="1"/>
    <col min="53" max="53" width="8" customWidth="1"/>
    <col min="54" max="55" width="6" customWidth="1"/>
    <col min="56" max="67" width="6.28515625" customWidth="1"/>
    <col min="288" max="288" width="15.7109375" customWidth="1"/>
    <col min="289" max="305" width="9.140625" customWidth="1"/>
    <col min="306" max="307" width="6" customWidth="1"/>
    <col min="308" max="308" width="7.140625" customWidth="1"/>
    <col min="309" max="309" width="8" customWidth="1"/>
    <col min="310" max="311" width="6" customWidth="1"/>
    <col min="312" max="323" width="6.28515625" customWidth="1"/>
    <col min="544" max="544" width="15.7109375" customWidth="1"/>
    <col min="545" max="561" width="9.140625" customWidth="1"/>
    <col min="562" max="563" width="6" customWidth="1"/>
    <col min="564" max="564" width="7.140625" customWidth="1"/>
    <col min="565" max="565" width="8" customWidth="1"/>
    <col min="566" max="567" width="6" customWidth="1"/>
    <col min="568" max="579" width="6.28515625" customWidth="1"/>
    <col min="800" max="800" width="15.7109375" customWidth="1"/>
    <col min="801" max="817" width="9.140625" customWidth="1"/>
    <col min="818" max="819" width="6" customWidth="1"/>
    <col min="820" max="820" width="7.140625" customWidth="1"/>
    <col min="821" max="821" width="8" customWidth="1"/>
    <col min="822" max="823" width="6" customWidth="1"/>
    <col min="824" max="835" width="6.28515625" customWidth="1"/>
    <col min="1056" max="1056" width="15.7109375" customWidth="1"/>
    <col min="1057" max="1073" width="9.140625" customWidth="1"/>
    <col min="1074" max="1075" width="6" customWidth="1"/>
    <col min="1076" max="1076" width="7.140625" customWidth="1"/>
    <col min="1077" max="1077" width="8" customWidth="1"/>
    <col min="1078" max="1079" width="6" customWidth="1"/>
    <col min="1080" max="1091" width="6.28515625" customWidth="1"/>
    <col min="1312" max="1312" width="15.7109375" customWidth="1"/>
    <col min="1313" max="1329" width="9.140625" customWidth="1"/>
    <col min="1330" max="1331" width="6" customWidth="1"/>
    <col min="1332" max="1332" width="7.140625" customWidth="1"/>
    <col min="1333" max="1333" width="8" customWidth="1"/>
    <col min="1334" max="1335" width="6" customWidth="1"/>
    <col min="1336" max="1347" width="6.28515625" customWidth="1"/>
    <col min="1568" max="1568" width="15.7109375" customWidth="1"/>
    <col min="1569" max="1585" width="9.140625" customWidth="1"/>
    <col min="1586" max="1587" width="6" customWidth="1"/>
    <col min="1588" max="1588" width="7.140625" customWidth="1"/>
    <col min="1589" max="1589" width="8" customWidth="1"/>
    <col min="1590" max="1591" width="6" customWidth="1"/>
    <col min="1592" max="1603" width="6.28515625" customWidth="1"/>
    <col min="1824" max="1824" width="15.7109375" customWidth="1"/>
    <col min="1825" max="1841" width="9.140625" customWidth="1"/>
    <col min="1842" max="1843" width="6" customWidth="1"/>
    <col min="1844" max="1844" width="7.140625" customWidth="1"/>
    <col min="1845" max="1845" width="8" customWidth="1"/>
    <col min="1846" max="1847" width="6" customWidth="1"/>
    <col min="1848" max="1859" width="6.28515625" customWidth="1"/>
    <col min="2080" max="2080" width="15.7109375" customWidth="1"/>
    <col min="2081" max="2097" width="9.140625" customWidth="1"/>
    <col min="2098" max="2099" width="6" customWidth="1"/>
    <col min="2100" max="2100" width="7.140625" customWidth="1"/>
    <col min="2101" max="2101" width="8" customWidth="1"/>
    <col min="2102" max="2103" width="6" customWidth="1"/>
    <col min="2104" max="2115" width="6.28515625" customWidth="1"/>
    <col min="2336" max="2336" width="15.7109375" customWidth="1"/>
    <col min="2337" max="2353" width="9.140625" customWidth="1"/>
    <col min="2354" max="2355" width="6" customWidth="1"/>
    <col min="2356" max="2356" width="7.140625" customWidth="1"/>
    <col min="2357" max="2357" width="8" customWidth="1"/>
    <col min="2358" max="2359" width="6" customWidth="1"/>
    <col min="2360" max="2371" width="6.28515625" customWidth="1"/>
    <col min="2592" max="2592" width="15.7109375" customWidth="1"/>
    <col min="2593" max="2609" width="9.140625" customWidth="1"/>
    <col min="2610" max="2611" width="6" customWidth="1"/>
    <col min="2612" max="2612" width="7.140625" customWidth="1"/>
    <col min="2613" max="2613" width="8" customWidth="1"/>
    <col min="2614" max="2615" width="6" customWidth="1"/>
    <col min="2616" max="2627" width="6.28515625" customWidth="1"/>
    <col min="2848" max="2848" width="15.7109375" customWidth="1"/>
    <col min="2849" max="2865" width="9.140625" customWidth="1"/>
    <col min="2866" max="2867" width="6" customWidth="1"/>
    <col min="2868" max="2868" width="7.140625" customWidth="1"/>
    <col min="2869" max="2869" width="8" customWidth="1"/>
    <col min="2870" max="2871" width="6" customWidth="1"/>
    <col min="2872" max="2883" width="6.28515625" customWidth="1"/>
    <col min="3104" max="3104" width="15.7109375" customWidth="1"/>
    <col min="3105" max="3121" width="9.140625" customWidth="1"/>
    <col min="3122" max="3123" width="6" customWidth="1"/>
    <col min="3124" max="3124" width="7.140625" customWidth="1"/>
    <col min="3125" max="3125" width="8" customWidth="1"/>
    <col min="3126" max="3127" width="6" customWidth="1"/>
    <col min="3128" max="3139" width="6.28515625" customWidth="1"/>
    <col min="3360" max="3360" width="15.7109375" customWidth="1"/>
    <col min="3361" max="3377" width="9.140625" customWidth="1"/>
    <col min="3378" max="3379" width="6" customWidth="1"/>
    <col min="3380" max="3380" width="7.140625" customWidth="1"/>
    <col min="3381" max="3381" width="8" customWidth="1"/>
    <col min="3382" max="3383" width="6" customWidth="1"/>
    <col min="3384" max="3395" width="6.28515625" customWidth="1"/>
    <col min="3616" max="3616" width="15.7109375" customWidth="1"/>
    <col min="3617" max="3633" width="9.140625" customWidth="1"/>
    <col min="3634" max="3635" width="6" customWidth="1"/>
    <col min="3636" max="3636" width="7.140625" customWidth="1"/>
    <col min="3637" max="3637" width="8" customWidth="1"/>
    <col min="3638" max="3639" width="6" customWidth="1"/>
    <col min="3640" max="3651" width="6.28515625" customWidth="1"/>
    <col min="3872" max="3872" width="15.7109375" customWidth="1"/>
    <col min="3873" max="3889" width="9.140625" customWidth="1"/>
    <col min="3890" max="3891" width="6" customWidth="1"/>
    <col min="3892" max="3892" width="7.140625" customWidth="1"/>
    <col min="3893" max="3893" width="8" customWidth="1"/>
    <col min="3894" max="3895" width="6" customWidth="1"/>
    <col min="3896" max="3907" width="6.28515625" customWidth="1"/>
    <col min="4128" max="4128" width="15.7109375" customWidth="1"/>
    <col min="4129" max="4145" width="9.140625" customWidth="1"/>
    <col min="4146" max="4147" width="6" customWidth="1"/>
    <col min="4148" max="4148" width="7.140625" customWidth="1"/>
    <col min="4149" max="4149" width="8" customWidth="1"/>
    <col min="4150" max="4151" width="6" customWidth="1"/>
    <col min="4152" max="4163" width="6.28515625" customWidth="1"/>
    <col min="4384" max="4384" width="15.7109375" customWidth="1"/>
    <col min="4385" max="4401" width="9.140625" customWidth="1"/>
    <col min="4402" max="4403" width="6" customWidth="1"/>
    <col min="4404" max="4404" width="7.140625" customWidth="1"/>
    <col min="4405" max="4405" width="8" customWidth="1"/>
    <col min="4406" max="4407" width="6" customWidth="1"/>
    <col min="4408" max="4419" width="6.28515625" customWidth="1"/>
    <col min="4640" max="4640" width="15.7109375" customWidth="1"/>
    <col min="4641" max="4657" width="9.140625" customWidth="1"/>
    <col min="4658" max="4659" width="6" customWidth="1"/>
    <col min="4660" max="4660" width="7.140625" customWidth="1"/>
    <col min="4661" max="4661" width="8" customWidth="1"/>
    <col min="4662" max="4663" width="6" customWidth="1"/>
    <col min="4664" max="4675" width="6.28515625" customWidth="1"/>
    <col min="4896" max="4896" width="15.7109375" customWidth="1"/>
    <col min="4897" max="4913" width="9.140625" customWidth="1"/>
    <col min="4914" max="4915" width="6" customWidth="1"/>
    <col min="4916" max="4916" width="7.140625" customWidth="1"/>
    <col min="4917" max="4917" width="8" customWidth="1"/>
    <col min="4918" max="4919" width="6" customWidth="1"/>
    <col min="4920" max="4931" width="6.28515625" customWidth="1"/>
    <col min="5152" max="5152" width="15.7109375" customWidth="1"/>
    <col min="5153" max="5169" width="9.140625" customWidth="1"/>
    <col min="5170" max="5171" width="6" customWidth="1"/>
    <col min="5172" max="5172" width="7.140625" customWidth="1"/>
    <col min="5173" max="5173" width="8" customWidth="1"/>
    <col min="5174" max="5175" width="6" customWidth="1"/>
    <col min="5176" max="5187" width="6.28515625" customWidth="1"/>
    <col min="5408" max="5408" width="15.7109375" customWidth="1"/>
    <col min="5409" max="5425" width="9.140625" customWidth="1"/>
    <col min="5426" max="5427" width="6" customWidth="1"/>
    <col min="5428" max="5428" width="7.140625" customWidth="1"/>
    <col min="5429" max="5429" width="8" customWidth="1"/>
    <col min="5430" max="5431" width="6" customWidth="1"/>
    <col min="5432" max="5443" width="6.28515625" customWidth="1"/>
    <col min="5664" max="5664" width="15.7109375" customWidth="1"/>
    <col min="5665" max="5681" width="9.140625" customWidth="1"/>
    <col min="5682" max="5683" width="6" customWidth="1"/>
    <col min="5684" max="5684" width="7.140625" customWidth="1"/>
    <col min="5685" max="5685" width="8" customWidth="1"/>
    <col min="5686" max="5687" width="6" customWidth="1"/>
    <col min="5688" max="5699" width="6.28515625" customWidth="1"/>
    <col min="5920" max="5920" width="15.7109375" customWidth="1"/>
    <col min="5921" max="5937" width="9.140625" customWidth="1"/>
    <col min="5938" max="5939" width="6" customWidth="1"/>
    <col min="5940" max="5940" width="7.140625" customWidth="1"/>
    <col min="5941" max="5941" width="8" customWidth="1"/>
    <col min="5942" max="5943" width="6" customWidth="1"/>
    <col min="5944" max="5955" width="6.28515625" customWidth="1"/>
    <col min="6176" max="6176" width="15.7109375" customWidth="1"/>
    <col min="6177" max="6193" width="9.140625" customWidth="1"/>
    <col min="6194" max="6195" width="6" customWidth="1"/>
    <col min="6196" max="6196" width="7.140625" customWidth="1"/>
    <col min="6197" max="6197" width="8" customWidth="1"/>
    <col min="6198" max="6199" width="6" customWidth="1"/>
    <col min="6200" max="6211" width="6.28515625" customWidth="1"/>
    <col min="6432" max="6432" width="15.7109375" customWidth="1"/>
    <col min="6433" max="6449" width="9.140625" customWidth="1"/>
    <col min="6450" max="6451" width="6" customWidth="1"/>
    <col min="6452" max="6452" width="7.140625" customWidth="1"/>
    <col min="6453" max="6453" width="8" customWidth="1"/>
    <col min="6454" max="6455" width="6" customWidth="1"/>
    <col min="6456" max="6467" width="6.28515625" customWidth="1"/>
    <col min="6688" max="6688" width="15.7109375" customWidth="1"/>
    <col min="6689" max="6705" width="9.140625" customWidth="1"/>
    <col min="6706" max="6707" width="6" customWidth="1"/>
    <col min="6708" max="6708" width="7.140625" customWidth="1"/>
    <col min="6709" max="6709" width="8" customWidth="1"/>
    <col min="6710" max="6711" width="6" customWidth="1"/>
    <col min="6712" max="6723" width="6.28515625" customWidth="1"/>
    <col min="6944" max="6944" width="15.7109375" customWidth="1"/>
    <col min="6945" max="6961" width="9.140625" customWidth="1"/>
    <col min="6962" max="6963" width="6" customWidth="1"/>
    <col min="6964" max="6964" width="7.140625" customWidth="1"/>
    <col min="6965" max="6965" width="8" customWidth="1"/>
    <col min="6966" max="6967" width="6" customWidth="1"/>
    <col min="6968" max="6979" width="6.28515625" customWidth="1"/>
    <col min="7200" max="7200" width="15.7109375" customWidth="1"/>
    <col min="7201" max="7217" width="9.140625" customWidth="1"/>
    <col min="7218" max="7219" width="6" customWidth="1"/>
    <col min="7220" max="7220" width="7.140625" customWidth="1"/>
    <col min="7221" max="7221" width="8" customWidth="1"/>
    <col min="7222" max="7223" width="6" customWidth="1"/>
    <col min="7224" max="7235" width="6.28515625" customWidth="1"/>
    <col min="7456" max="7456" width="15.7109375" customWidth="1"/>
    <col min="7457" max="7473" width="9.140625" customWidth="1"/>
    <col min="7474" max="7475" width="6" customWidth="1"/>
    <col min="7476" max="7476" width="7.140625" customWidth="1"/>
    <col min="7477" max="7477" width="8" customWidth="1"/>
    <col min="7478" max="7479" width="6" customWidth="1"/>
    <col min="7480" max="7491" width="6.28515625" customWidth="1"/>
    <col min="7712" max="7712" width="15.7109375" customWidth="1"/>
    <col min="7713" max="7729" width="9.140625" customWidth="1"/>
    <col min="7730" max="7731" width="6" customWidth="1"/>
    <col min="7732" max="7732" width="7.140625" customWidth="1"/>
    <col min="7733" max="7733" width="8" customWidth="1"/>
    <col min="7734" max="7735" width="6" customWidth="1"/>
    <col min="7736" max="7747" width="6.28515625" customWidth="1"/>
    <col min="7968" max="7968" width="15.7109375" customWidth="1"/>
    <col min="7969" max="7985" width="9.140625" customWidth="1"/>
    <col min="7986" max="7987" width="6" customWidth="1"/>
    <col min="7988" max="7988" width="7.140625" customWidth="1"/>
    <col min="7989" max="7989" width="8" customWidth="1"/>
    <col min="7990" max="7991" width="6" customWidth="1"/>
    <col min="7992" max="8003" width="6.28515625" customWidth="1"/>
    <col min="8224" max="8224" width="15.7109375" customWidth="1"/>
    <col min="8225" max="8241" width="9.140625" customWidth="1"/>
    <col min="8242" max="8243" width="6" customWidth="1"/>
    <col min="8244" max="8244" width="7.140625" customWidth="1"/>
    <col min="8245" max="8245" width="8" customWidth="1"/>
    <col min="8246" max="8247" width="6" customWidth="1"/>
    <col min="8248" max="8259" width="6.28515625" customWidth="1"/>
    <col min="8480" max="8480" width="15.7109375" customWidth="1"/>
    <col min="8481" max="8497" width="9.140625" customWidth="1"/>
    <col min="8498" max="8499" width="6" customWidth="1"/>
    <col min="8500" max="8500" width="7.140625" customWidth="1"/>
    <col min="8501" max="8501" width="8" customWidth="1"/>
    <col min="8502" max="8503" width="6" customWidth="1"/>
    <col min="8504" max="8515" width="6.28515625" customWidth="1"/>
    <col min="8736" max="8736" width="15.7109375" customWidth="1"/>
    <col min="8737" max="8753" width="9.140625" customWidth="1"/>
    <col min="8754" max="8755" width="6" customWidth="1"/>
    <col min="8756" max="8756" width="7.140625" customWidth="1"/>
    <col min="8757" max="8757" width="8" customWidth="1"/>
    <col min="8758" max="8759" width="6" customWidth="1"/>
    <col min="8760" max="8771" width="6.28515625" customWidth="1"/>
    <col min="8992" max="8992" width="15.7109375" customWidth="1"/>
    <col min="8993" max="9009" width="9.140625" customWidth="1"/>
    <col min="9010" max="9011" width="6" customWidth="1"/>
    <col min="9012" max="9012" width="7.140625" customWidth="1"/>
    <col min="9013" max="9013" width="8" customWidth="1"/>
    <col min="9014" max="9015" width="6" customWidth="1"/>
    <col min="9016" max="9027" width="6.28515625" customWidth="1"/>
    <col min="9248" max="9248" width="15.7109375" customWidth="1"/>
    <col min="9249" max="9265" width="9.140625" customWidth="1"/>
    <col min="9266" max="9267" width="6" customWidth="1"/>
    <col min="9268" max="9268" width="7.140625" customWidth="1"/>
    <col min="9269" max="9269" width="8" customWidth="1"/>
    <col min="9270" max="9271" width="6" customWidth="1"/>
    <col min="9272" max="9283" width="6.28515625" customWidth="1"/>
    <col min="9504" max="9504" width="15.7109375" customWidth="1"/>
    <col min="9505" max="9521" width="9.140625" customWidth="1"/>
    <col min="9522" max="9523" width="6" customWidth="1"/>
    <col min="9524" max="9524" width="7.140625" customWidth="1"/>
    <col min="9525" max="9525" width="8" customWidth="1"/>
    <col min="9526" max="9527" width="6" customWidth="1"/>
    <col min="9528" max="9539" width="6.28515625" customWidth="1"/>
    <col min="9760" max="9760" width="15.7109375" customWidth="1"/>
    <col min="9761" max="9777" width="9.140625" customWidth="1"/>
    <col min="9778" max="9779" width="6" customWidth="1"/>
    <col min="9780" max="9780" width="7.140625" customWidth="1"/>
    <col min="9781" max="9781" width="8" customWidth="1"/>
    <col min="9782" max="9783" width="6" customWidth="1"/>
    <col min="9784" max="9795" width="6.28515625" customWidth="1"/>
    <col min="10016" max="10016" width="15.7109375" customWidth="1"/>
    <col min="10017" max="10033" width="9.140625" customWidth="1"/>
    <col min="10034" max="10035" width="6" customWidth="1"/>
    <col min="10036" max="10036" width="7.140625" customWidth="1"/>
    <col min="10037" max="10037" width="8" customWidth="1"/>
    <col min="10038" max="10039" width="6" customWidth="1"/>
    <col min="10040" max="10051" width="6.28515625" customWidth="1"/>
    <col min="10272" max="10272" width="15.7109375" customWidth="1"/>
    <col min="10273" max="10289" width="9.140625" customWidth="1"/>
    <col min="10290" max="10291" width="6" customWidth="1"/>
    <col min="10292" max="10292" width="7.140625" customWidth="1"/>
    <col min="10293" max="10293" width="8" customWidth="1"/>
    <col min="10294" max="10295" width="6" customWidth="1"/>
    <col min="10296" max="10307" width="6.28515625" customWidth="1"/>
    <col min="10528" max="10528" width="15.7109375" customWidth="1"/>
    <col min="10529" max="10545" width="9.140625" customWidth="1"/>
    <col min="10546" max="10547" width="6" customWidth="1"/>
    <col min="10548" max="10548" width="7.140625" customWidth="1"/>
    <col min="10549" max="10549" width="8" customWidth="1"/>
    <col min="10550" max="10551" width="6" customWidth="1"/>
    <col min="10552" max="10563" width="6.28515625" customWidth="1"/>
    <col min="10784" max="10784" width="15.7109375" customWidth="1"/>
    <col min="10785" max="10801" width="9.140625" customWidth="1"/>
    <col min="10802" max="10803" width="6" customWidth="1"/>
    <col min="10804" max="10804" width="7.140625" customWidth="1"/>
    <col min="10805" max="10805" width="8" customWidth="1"/>
    <col min="10806" max="10807" width="6" customWidth="1"/>
    <col min="10808" max="10819" width="6.28515625" customWidth="1"/>
    <col min="11040" max="11040" width="15.7109375" customWidth="1"/>
    <col min="11041" max="11057" width="9.140625" customWidth="1"/>
    <col min="11058" max="11059" width="6" customWidth="1"/>
    <col min="11060" max="11060" width="7.140625" customWidth="1"/>
    <col min="11061" max="11061" width="8" customWidth="1"/>
    <col min="11062" max="11063" width="6" customWidth="1"/>
    <col min="11064" max="11075" width="6.28515625" customWidth="1"/>
    <col min="11296" max="11296" width="15.7109375" customWidth="1"/>
    <col min="11297" max="11313" width="9.140625" customWidth="1"/>
    <col min="11314" max="11315" width="6" customWidth="1"/>
    <col min="11316" max="11316" width="7.140625" customWidth="1"/>
    <col min="11317" max="11317" width="8" customWidth="1"/>
    <col min="11318" max="11319" width="6" customWidth="1"/>
    <col min="11320" max="11331" width="6.28515625" customWidth="1"/>
    <col min="11552" max="11552" width="15.7109375" customWidth="1"/>
    <col min="11553" max="11569" width="9.140625" customWidth="1"/>
    <col min="11570" max="11571" width="6" customWidth="1"/>
    <col min="11572" max="11572" width="7.140625" customWidth="1"/>
    <col min="11573" max="11573" width="8" customWidth="1"/>
    <col min="11574" max="11575" width="6" customWidth="1"/>
    <col min="11576" max="11587" width="6.28515625" customWidth="1"/>
    <col min="11808" max="11808" width="15.7109375" customWidth="1"/>
    <col min="11809" max="11825" width="9.140625" customWidth="1"/>
    <col min="11826" max="11827" width="6" customWidth="1"/>
    <col min="11828" max="11828" width="7.140625" customWidth="1"/>
    <col min="11829" max="11829" width="8" customWidth="1"/>
    <col min="11830" max="11831" width="6" customWidth="1"/>
    <col min="11832" max="11843" width="6.28515625" customWidth="1"/>
    <col min="12064" max="12064" width="15.7109375" customWidth="1"/>
    <col min="12065" max="12081" width="9.140625" customWidth="1"/>
    <col min="12082" max="12083" width="6" customWidth="1"/>
    <col min="12084" max="12084" width="7.140625" customWidth="1"/>
    <col min="12085" max="12085" width="8" customWidth="1"/>
    <col min="12086" max="12087" width="6" customWidth="1"/>
    <col min="12088" max="12099" width="6.28515625" customWidth="1"/>
    <col min="12320" max="12320" width="15.7109375" customWidth="1"/>
    <col min="12321" max="12337" width="9.140625" customWidth="1"/>
    <col min="12338" max="12339" width="6" customWidth="1"/>
    <col min="12340" max="12340" width="7.140625" customWidth="1"/>
    <col min="12341" max="12341" width="8" customWidth="1"/>
    <col min="12342" max="12343" width="6" customWidth="1"/>
    <col min="12344" max="12355" width="6.28515625" customWidth="1"/>
    <col min="12576" max="12576" width="15.7109375" customWidth="1"/>
    <col min="12577" max="12593" width="9.140625" customWidth="1"/>
    <col min="12594" max="12595" width="6" customWidth="1"/>
    <col min="12596" max="12596" width="7.140625" customWidth="1"/>
    <col min="12597" max="12597" width="8" customWidth="1"/>
    <col min="12598" max="12599" width="6" customWidth="1"/>
    <col min="12600" max="12611" width="6.28515625" customWidth="1"/>
    <col min="12832" max="12832" width="15.7109375" customWidth="1"/>
    <col min="12833" max="12849" width="9.140625" customWidth="1"/>
    <col min="12850" max="12851" width="6" customWidth="1"/>
    <col min="12852" max="12852" width="7.140625" customWidth="1"/>
    <col min="12853" max="12853" width="8" customWidth="1"/>
    <col min="12854" max="12855" width="6" customWidth="1"/>
    <col min="12856" max="12867" width="6.28515625" customWidth="1"/>
    <col min="13088" max="13088" width="15.7109375" customWidth="1"/>
    <col min="13089" max="13105" width="9.140625" customWidth="1"/>
    <col min="13106" max="13107" width="6" customWidth="1"/>
    <col min="13108" max="13108" width="7.140625" customWidth="1"/>
    <col min="13109" max="13109" width="8" customWidth="1"/>
    <col min="13110" max="13111" width="6" customWidth="1"/>
    <col min="13112" max="13123" width="6.28515625" customWidth="1"/>
    <col min="13344" max="13344" width="15.7109375" customWidth="1"/>
    <col min="13345" max="13361" width="9.140625" customWidth="1"/>
    <col min="13362" max="13363" width="6" customWidth="1"/>
    <col min="13364" max="13364" width="7.140625" customWidth="1"/>
    <col min="13365" max="13365" width="8" customWidth="1"/>
    <col min="13366" max="13367" width="6" customWidth="1"/>
    <col min="13368" max="13379" width="6.28515625" customWidth="1"/>
    <col min="13600" max="13600" width="15.7109375" customWidth="1"/>
    <col min="13601" max="13617" width="9.140625" customWidth="1"/>
    <col min="13618" max="13619" width="6" customWidth="1"/>
    <col min="13620" max="13620" width="7.140625" customWidth="1"/>
    <col min="13621" max="13621" width="8" customWidth="1"/>
    <col min="13622" max="13623" width="6" customWidth="1"/>
    <col min="13624" max="13635" width="6.28515625" customWidth="1"/>
    <col min="13856" max="13856" width="15.7109375" customWidth="1"/>
    <col min="13857" max="13873" width="9.140625" customWidth="1"/>
    <col min="13874" max="13875" width="6" customWidth="1"/>
    <col min="13876" max="13876" width="7.140625" customWidth="1"/>
    <col min="13877" max="13877" width="8" customWidth="1"/>
    <col min="13878" max="13879" width="6" customWidth="1"/>
    <col min="13880" max="13891" width="6.28515625" customWidth="1"/>
    <col min="14112" max="14112" width="15.7109375" customWidth="1"/>
    <col min="14113" max="14129" width="9.140625" customWidth="1"/>
    <col min="14130" max="14131" width="6" customWidth="1"/>
    <col min="14132" max="14132" width="7.140625" customWidth="1"/>
    <col min="14133" max="14133" width="8" customWidth="1"/>
    <col min="14134" max="14135" width="6" customWidth="1"/>
    <col min="14136" max="14147" width="6.28515625" customWidth="1"/>
    <col min="14368" max="14368" width="15.7109375" customWidth="1"/>
    <col min="14369" max="14385" width="9.140625" customWidth="1"/>
    <col min="14386" max="14387" width="6" customWidth="1"/>
    <col min="14388" max="14388" width="7.140625" customWidth="1"/>
    <col min="14389" max="14389" width="8" customWidth="1"/>
    <col min="14390" max="14391" width="6" customWidth="1"/>
    <col min="14392" max="14403" width="6.28515625" customWidth="1"/>
    <col min="14624" max="14624" width="15.7109375" customWidth="1"/>
    <col min="14625" max="14641" width="9.140625" customWidth="1"/>
    <col min="14642" max="14643" width="6" customWidth="1"/>
    <col min="14644" max="14644" width="7.140625" customWidth="1"/>
    <col min="14645" max="14645" width="8" customWidth="1"/>
    <col min="14646" max="14647" width="6" customWidth="1"/>
    <col min="14648" max="14659" width="6.28515625" customWidth="1"/>
    <col min="14880" max="14880" width="15.7109375" customWidth="1"/>
    <col min="14881" max="14897" width="9.140625" customWidth="1"/>
    <col min="14898" max="14899" width="6" customWidth="1"/>
    <col min="14900" max="14900" width="7.140625" customWidth="1"/>
    <col min="14901" max="14901" width="8" customWidth="1"/>
    <col min="14902" max="14903" width="6" customWidth="1"/>
    <col min="14904" max="14915" width="6.28515625" customWidth="1"/>
    <col min="15136" max="15136" width="15.7109375" customWidth="1"/>
    <col min="15137" max="15153" width="9.140625" customWidth="1"/>
    <col min="15154" max="15155" width="6" customWidth="1"/>
    <col min="15156" max="15156" width="7.140625" customWidth="1"/>
    <col min="15157" max="15157" width="8" customWidth="1"/>
    <col min="15158" max="15159" width="6" customWidth="1"/>
    <col min="15160" max="15171" width="6.28515625" customWidth="1"/>
    <col min="15392" max="15392" width="15.7109375" customWidth="1"/>
    <col min="15393" max="15409" width="9.140625" customWidth="1"/>
    <col min="15410" max="15411" width="6" customWidth="1"/>
    <col min="15412" max="15412" width="7.140625" customWidth="1"/>
    <col min="15413" max="15413" width="8" customWidth="1"/>
    <col min="15414" max="15415" width="6" customWidth="1"/>
    <col min="15416" max="15427" width="6.28515625" customWidth="1"/>
    <col min="15648" max="15648" width="15.7109375" customWidth="1"/>
    <col min="15649" max="15665" width="9.140625" customWidth="1"/>
    <col min="15666" max="15667" width="6" customWidth="1"/>
    <col min="15668" max="15668" width="7.140625" customWidth="1"/>
    <col min="15669" max="15669" width="8" customWidth="1"/>
    <col min="15670" max="15671" width="6" customWidth="1"/>
    <col min="15672" max="15683" width="6.28515625" customWidth="1"/>
    <col min="15904" max="15904" width="15.7109375" customWidth="1"/>
    <col min="15905" max="15921" width="9.140625" customWidth="1"/>
    <col min="15922" max="15923" width="6" customWidth="1"/>
    <col min="15924" max="15924" width="7.140625" customWidth="1"/>
    <col min="15925" max="15925" width="8" customWidth="1"/>
    <col min="15926" max="15927" width="6" customWidth="1"/>
    <col min="15928" max="15939" width="6.28515625" customWidth="1"/>
    <col min="16160" max="16160" width="15.7109375" customWidth="1"/>
    <col min="16161" max="16177" width="9.140625" customWidth="1"/>
    <col min="16178" max="16179" width="6" customWidth="1"/>
    <col min="16180" max="16180" width="7.140625" customWidth="1"/>
    <col min="16181" max="16181" width="8" customWidth="1"/>
    <col min="16182" max="16183" width="6" customWidth="1"/>
    <col min="16184" max="16195" width="6.28515625" customWidth="1"/>
  </cols>
  <sheetData>
    <row r="1" spans="1:51" s="62" customFormat="1" ht="20.25" customHeight="1">
      <c r="A1" s="1678" t="s">
        <v>1313</v>
      </c>
      <c r="B1" s="1678"/>
      <c r="C1" s="1678"/>
      <c r="D1" s="1678"/>
      <c r="E1" s="1678"/>
      <c r="F1" s="1678"/>
      <c r="G1" s="1678"/>
      <c r="H1" s="1678"/>
      <c r="I1" s="1678"/>
      <c r="J1" s="1678"/>
      <c r="K1" s="1678"/>
      <c r="L1" s="1678"/>
      <c r="M1" s="1678"/>
      <c r="N1" s="1678"/>
      <c r="O1" s="1678"/>
      <c r="P1" s="1678"/>
      <c r="Q1" s="1678"/>
      <c r="R1" s="1678"/>
      <c r="S1" s="1678"/>
      <c r="T1" s="1678"/>
      <c r="U1" s="1678"/>
      <c r="V1" s="1678"/>
      <c r="W1" s="1678"/>
      <c r="X1" s="1678"/>
      <c r="Y1" s="1678"/>
      <c r="Z1" s="1678"/>
      <c r="AA1" s="1678"/>
      <c r="AB1" s="1678"/>
      <c r="AC1" s="1678"/>
      <c r="AD1" s="1678"/>
      <c r="AE1" s="1678"/>
      <c r="AF1" s="1678"/>
      <c r="AG1" s="1678"/>
      <c r="AH1" s="1678"/>
      <c r="AI1" s="1678"/>
      <c r="AJ1" s="1678"/>
      <c r="AK1" s="1678"/>
      <c r="AL1" s="1678"/>
      <c r="AM1" s="1678"/>
      <c r="AN1" s="1678"/>
      <c r="AO1" s="1678"/>
      <c r="AP1" s="1678"/>
      <c r="AQ1" s="1678"/>
      <c r="AR1" s="1678"/>
      <c r="AS1" s="1678"/>
      <c r="AT1" s="1678"/>
      <c r="AU1" s="1678"/>
      <c r="AV1" s="1678"/>
      <c r="AW1" s="1678"/>
      <c r="AX1" s="322"/>
      <c r="AY1" s="63"/>
    </row>
    <row r="2" spans="1:51" s="62" customFormat="1">
      <c r="A2" s="318"/>
      <c r="B2" s="318"/>
      <c r="C2" s="318"/>
      <c r="D2" s="318"/>
      <c r="E2" s="318"/>
      <c r="F2" s="318"/>
      <c r="G2" s="318"/>
      <c r="H2" s="319"/>
      <c r="I2" s="319"/>
      <c r="J2" s="319"/>
      <c r="K2" s="319"/>
      <c r="L2" s="319"/>
      <c r="M2" s="319"/>
      <c r="N2" s="319"/>
      <c r="O2" s="319"/>
      <c r="P2" s="318"/>
      <c r="Q2" s="318"/>
      <c r="R2" s="319"/>
      <c r="S2" s="319"/>
      <c r="T2" s="1679" t="s">
        <v>1314</v>
      </c>
      <c r="U2" s="1679"/>
      <c r="V2" s="1679"/>
      <c r="W2" s="1679"/>
      <c r="X2" s="1679"/>
      <c r="Y2" s="1679"/>
      <c r="Z2" s="1679"/>
      <c r="AA2" s="437"/>
      <c r="AB2" s="1335"/>
      <c r="AC2" s="319"/>
      <c r="AD2" s="319"/>
      <c r="AE2" s="319"/>
      <c r="AF2" s="319"/>
      <c r="AG2" s="319"/>
      <c r="AH2" s="318"/>
      <c r="AI2" s="318"/>
      <c r="AJ2" s="318"/>
      <c r="AK2" s="318"/>
      <c r="AL2" s="318"/>
      <c r="AM2" s="318"/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22"/>
      <c r="AY2" s="63"/>
    </row>
    <row r="3" spans="1:51" s="62" customFormat="1">
      <c r="A3" s="320"/>
      <c r="B3" s="318"/>
      <c r="C3" s="318"/>
      <c r="D3" s="318"/>
      <c r="E3" s="318"/>
      <c r="F3" s="318"/>
      <c r="G3" s="318"/>
      <c r="H3" s="319"/>
      <c r="I3" s="319"/>
      <c r="J3" s="319"/>
      <c r="K3" s="319"/>
      <c r="L3" s="319"/>
      <c r="M3" s="319"/>
      <c r="N3" s="319"/>
      <c r="O3" s="319"/>
      <c r="P3" s="318"/>
      <c r="Q3" s="318"/>
      <c r="R3" s="319"/>
      <c r="S3" s="319"/>
      <c r="T3" s="318"/>
      <c r="U3" s="1679" t="s">
        <v>1</v>
      </c>
      <c r="V3" s="1679"/>
      <c r="W3" s="1679"/>
      <c r="X3" s="1679"/>
      <c r="Y3" s="1679"/>
      <c r="Z3" s="318"/>
      <c r="AA3" s="318"/>
      <c r="AB3" s="319"/>
      <c r="AC3" s="319"/>
      <c r="AD3" s="319"/>
      <c r="AE3" s="319"/>
      <c r="AF3" s="319"/>
      <c r="AG3" s="319"/>
      <c r="AH3" s="318"/>
      <c r="AI3" s="318"/>
      <c r="AJ3" s="318"/>
      <c r="AK3" s="318"/>
      <c r="AL3" s="318"/>
      <c r="AM3" s="318"/>
      <c r="AN3" s="318"/>
      <c r="AO3" s="318"/>
      <c r="AP3" s="318"/>
      <c r="AQ3" s="318"/>
      <c r="AR3" s="318"/>
      <c r="AS3" s="318"/>
      <c r="AT3" s="318"/>
      <c r="AU3" s="318"/>
      <c r="AV3" s="318"/>
      <c r="AW3" s="318"/>
      <c r="AX3" s="322"/>
      <c r="AY3" s="63"/>
    </row>
    <row r="4" spans="1:51" s="62" customFormat="1">
      <c r="A4" s="321"/>
      <c r="B4" s="321"/>
      <c r="C4" s="321"/>
      <c r="D4" s="321"/>
      <c r="E4" s="321"/>
      <c r="F4" s="321"/>
      <c r="G4" s="321"/>
      <c r="H4" s="322"/>
      <c r="I4" s="322"/>
      <c r="J4" s="322"/>
      <c r="K4" s="322"/>
      <c r="L4" s="322"/>
      <c r="M4" s="322"/>
      <c r="N4" s="322"/>
      <c r="O4" s="322"/>
      <c r="P4" s="321"/>
      <c r="Q4" s="321"/>
      <c r="R4" s="322"/>
      <c r="S4" s="322"/>
      <c r="T4" s="321"/>
      <c r="U4" s="321"/>
      <c r="V4" s="322"/>
      <c r="W4" s="322"/>
      <c r="X4" s="321"/>
      <c r="Y4" s="321"/>
      <c r="Z4" s="321"/>
      <c r="AA4" s="321"/>
      <c r="AB4" s="322"/>
      <c r="AC4" s="322"/>
      <c r="AD4" s="322"/>
      <c r="AE4" s="322"/>
      <c r="AF4" s="322"/>
      <c r="AG4" s="322"/>
      <c r="AH4" s="321"/>
      <c r="AI4" s="321"/>
      <c r="AJ4" s="321"/>
      <c r="AK4" s="321"/>
      <c r="AL4" s="321"/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2"/>
      <c r="AY4" s="63"/>
    </row>
    <row r="5" spans="1:51" s="315" customFormat="1" ht="24" customHeight="1">
      <c r="A5" s="1692" t="s">
        <v>75</v>
      </c>
      <c r="B5" s="1680" t="s">
        <v>1315</v>
      </c>
      <c r="C5" s="1681"/>
      <c r="D5" s="1682" t="s">
        <v>67</v>
      </c>
      <c r="E5" s="1681"/>
      <c r="F5" s="1683" t="s">
        <v>68</v>
      </c>
      <c r="G5" s="1684"/>
      <c r="H5" s="1685" t="s">
        <v>1316</v>
      </c>
      <c r="I5" s="1686"/>
      <c r="J5" s="1685" t="s">
        <v>72</v>
      </c>
      <c r="K5" s="1686"/>
      <c r="L5" s="1685" t="s">
        <v>71</v>
      </c>
      <c r="M5" s="1686"/>
      <c r="N5" s="1687" t="s">
        <v>80</v>
      </c>
      <c r="O5" s="1688"/>
      <c r="P5" s="1689" t="s">
        <v>81</v>
      </c>
      <c r="Q5" s="1690"/>
      <c r="R5" s="1685" t="s">
        <v>82</v>
      </c>
      <c r="S5" s="1691"/>
      <c r="T5" s="1692" t="s">
        <v>90</v>
      </c>
      <c r="U5" s="1693"/>
      <c r="V5" s="1685" t="s">
        <v>83</v>
      </c>
      <c r="W5" s="1686"/>
      <c r="X5" s="1692" t="s">
        <v>77</v>
      </c>
      <c r="Y5" s="1693"/>
      <c r="Z5" s="1692" t="s">
        <v>92</v>
      </c>
      <c r="AA5" s="1693"/>
      <c r="AB5" s="1685" t="s">
        <v>84</v>
      </c>
      <c r="AC5" s="1686"/>
      <c r="AD5" s="1685" t="s">
        <v>1210</v>
      </c>
      <c r="AE5" s="1686"/>
      <c r="AF5" s="1685" t="s">
        <v>93</v>
      </c>
      <c r="AG5" s="1686"/>
      <c r="AH5" s="1692" t="s">
        <v>79</v>
      </c>
      <c r="AI5" s="1693"/>
      <c r="AJ5" s="1692" t="s">
        <v>94</v>
      </c>
      <c r="AK5" s="1693"/>
      <c r="AL5" s="1692" t="s">
        <v>1317</v>
      </c>
      <c r="AM5" s="1693"/>
      <c r="AN5" s="1692" t="s">
        <v>76</v>
      </c>
      <c r="AO5" s="1693"/>
      <c r="AP5" s="1680" t="s">
        <v>1318</v>
      </c>
      <c r="AQ5" s="1681"/>
      <c r="AR5" s="1680" t="s">
        <v>89</v>
      </c>
      <c r="AS5" s="1681"/>
      <c r="AT5" s="1680" t="s">
        <v>88</v>
      </c>
      <c r="AU5" s="1681"/>
      <c r="AV5" s="1694" t="s">
        <v>78</v>
      </c>
      <c r="AW5" s="1690"/>
      <c r="AX5" s="1687" t="s">
        <v>96</v>
      </c>
      <c r="AY5" s="1688"/>
    </row>
    <row r="6" spans="1:51" s="316" customFormat="1">
      <c r="A6" s="1735"/>
      <c r="B6" s="323" t="s">
        <v>85</v>
      </c>
      <c r="C6" s="324" t="s">
        <v>86</v>
      </c>
      <c r="D6" s="325" t="s">
        <v>85</v>
      </c>
      <c r="E6" s="324" t="s">
        <v>86</v>
      </c>
      <c r="F6" s="323" t="s">
        <v>85</v>
      </c>
      <c r="G6" s="324" t="s">
        <v>86</v>
      </c>
      <c r="H6" s="326" t="s">
        <v>85</v>
      </c>
      <c r="I6" s="391" t="s">
        <v>86</v>
      </c>
      <c r="J6" s="392" t="s">
        <v>85</v>
      </c>
      <c r="K6" s="391" t="s">
        <v>86</v>
      </c>
      <c r="L6" s="326" t="s">
        <v>85</v>
      </c>
      <c r="M6" s="391" t="s">
        <v>86</v>
      </c>
      <c r="N6" s="393" t="s">
        <v>85</v>
      </c>
      <c r="O6" s="391" t="s">
        <v>86</v>
      </c>
      <c r="P6" s="325" t="s">
        <v>85</v>
      </c>
      <c r="Q6" s="324" t="s">
        <v>86</v>
      </c>
      <c r="R6" s="393" t="s">
        <v>85</v>
      </c>
      <c r="S6" s="326" t="s">
        <v>86</v>
      </c>
      <c r="T6" s="323" t="s">
        <v>85</v>
      </c>
      <c r="U6" s="408" t="s">
        <v>86</v>
      </c>
      <c r="V6" s="392" t="s">
        <v>85</v>
      </c>
      <c r="W6" s="409" t="s">
        <v>86</v>
      </c>
      <c r="X6" s="323" t="s">
        <v>85</v>
      </c>
      <c r="Y6" s="324" t="s">
        <v>86</v>
      </c>
      <c r="Z6" s="323" t="s">
        <v>85</v>
      </c>
      <c r="AA6" s="324" t="s">
        <v>86</v>
      </c>
      <c r="AB6" s="392" t="s">
        <v>85</v>
      </c>
      <c r="AC6" s="391" t="s">
        <v>86</v>
      </c>
      <c r="AD6" s="392" t="s">
        <v>85</v>
      </c>
      <c r="AE6" s="391" t="s">
        <v>86</v>
      </c>
      <c r="AF6" s="392" t="s">
        <v>85</v>
      </c>
      <c r="AG6" s="391" t="s">
        <v>86</v>
      </c>
      <c r="AH6" s="323" t="s">
        <v>85</v>
      </c>
      <c r="AI6" s="324" t="s">
        <v>86</v>
      </c>
      <c r="AJ6" s="323" t="s">
        <v>85</v>
      </c>
      <c r="AK6" s="324" t="s">
        <v>86</v>
      </c>
      <c r="AL6" s="323" t="s">
        <v>85</v>
      </c>
      <c r="AM6" s="408" t="s">
        <v>86</v>
      </c>
      <c r="AN6" s="323" t="s">
        <v>85</v>
      </c>
      <c r="AO6" s="324" t="s">
        <v>86</v>
      </c>
      <c r="AP6" s="323" t="s">
        <v>85</v>
      </c>
      <c r="AQ6" s="324" t="s">
        <v>86</v>
      </c>
      <c r="AR6" s="323" t="s">
        <v>85</v>
      </c>
      <c r="AS6" s="324" t="s">
        <v>86</v>
      </c>
      <c r="AT6" s="325" t="s">
        <v>85</v>
      </c>
      <c r="AU6" s="324" t="s">
        <v>86</v>
      </c>
      <c r="AV6" s="448" t="s">
        <v>85</v>
      </c>
      <c r="AW6" s="324" t="s">
        <v>86</v>
      </c>
      <c r="AX6" s="393" t="s">
        <v>85</v>
      </c>
      <c r="AY6" s="391" t="s">
        <v>86</v>
      </c>
    </row>
    <row r="7" spans="1:51" s="62" customFormat="1">
      <c r="A7" s="327" t="s">
        <v>1252</v>
      </c>
      <c r="B7" s="328"/>
      <c r="C7" s="329"/>
      <c r="D7" s="330"/>
      <c r="E7" s="331"/>
      <c r="F7" s="332"/>
      <c r="G7" s="333"/>
      <c r="H7" s="334"/>
      <c r="I7" s="394"/>
      <c r="J7" s="334">
        <v>30</v>
      </c>
      <c r="K7" s="394">
        <v>1</v>
      </c>
      <c r="L7" s="395"/>
      <c r="M7" s="394"/>
      <c r="N7" s="334"/>
      <c r="O7" s="394"/>
      <c r="P7" s="339"/>
      <c r="Q7" s="340"/>
      <c r="R7" s="334"/>
      <c r="S7" s="395"/>
      <c r="T7" s="332"/>
      <c r="U7" s="336"/>
      <c r="V7" s="389"/>
      <c r="W7" s="410"/>
      <c r="X7" s="411"/>
      <c r="Y7" s="438"/>
      <c r="Z7" s="411"/>
      <c r="AA7" s="438"/>
      <c r="AB7" s="439"/>
      <c r="AC7" s="440"/>
      <c r="AD7" s="439"/>
      <c r="AE7" s="440"/>
      <c r="AF7" s="439"/>
      <c r="AG7" s="440"/>
      <c r="AH7" s="411"/>
      <c r="AI7" s="438"/>
      <c r="AJ7" s="444"/>
      <c r="AK7" s="438"/>
      <c r="AL7" s="332"/>
      <c r="AM7" s="336"/>
      <c r="AN7" s="412"/>
      <c r="AO7" s="340"/>
      <c r="AP7" s="412"/>
      <c r="AQ7" s="340"/>
      <c r="AR7" s="412"/>
      <c r="AS7" s="340"/>
      <c r="AT7" s="445"/>
      <c r="AU7" s="340"/>
      <c r="AV7" s="339"/>
      <c r="AW7" s="340"/>
      <c r="AX7" s="334"/>
      <c r="AY7" s="394"/>
    </row>
    <row r="8" spans="1:51" s="62" customFormat="1">
      <c r="A8" s="327" t="s">
        <v>1255</v>
      </c>
      <c r="B8" s="335"/>
      <c r="C8" s="336"/>
      <c r="D8" s="337"/>
      <c r="E8" s="338"/>
      <c r="F8" s="339"/>
      <c r="G8" s="340"/>
      <c r="H8" s="334"/>
      <c r="I8" s="394"/>
      <c r="J8" s="334"/>
      <c r="K8" s="394"/>
      <c r="L8" s="395">
        <v>11</v>
      </c>
      <c r="M8" s="394">
        <v>1</v>
      </c>
      <c r="N8" s="334"/>
      <c r="O8" s="394"/>
      <c r="P8" s="339"/>
      <c r="Q8" s="340"/>
      <c r="R8" s="334"/>
      <c r="S8" s="395"/>
      <c r="T8" s="339"/>
      <c r="U8" s="336"/>
      <c r="V8" s="334"/>
      <c r="W8" s="410"/>
      <c r="X8" s="412"/>
      <c r="Y8" s="340"/>
      <c r="Z8" s="412"/>
      <c r="AA8" s="340"/>
      <c r="AB8" s="441"/>
      <c r="AC8" s="394"/>
      <c r="AD8" s="441"/>
      <c r="AE8" s="394"/>
      <c r="AF8" s="441"/>
      <c r="AG8" s="394"/>
      <c r="AH8" s="412"/>
      <c r="AI8" s="340"/>
      <c r="AJ8" s="445"/>
      <c r="AK8" s="340"/>
      <c r="AL8" s="339"/>
      <c r="AM8" s="336"/>
      <c r="AN8" s="412"/>
      <c r="AO8" s="340"/>
      <c r="AP8" s="412"/>
      <c r="AQ8" s="340"/>
      <c r="AR8" s="412"/>
      <c r="AS8" s="340"/>
      <c r="AT8" s="445"/>
      <c r="AU8" s="340"/>
      <c r="AV8" s="339"/>
      <c r="AW8" s="340"/>
      <c r="AX8" s="334"/>
      <c r="AY8" s="394"/>
    </row>
    <row r="9" spans="1:51" s="62" customFormat="1">
      <c r="A9" s="327" t="s">
        <v>1256</v>
      </c>
      <c r="B9" s="335"/>
      <c r="C9" s="336"/>
      <c r="D9" s="337"/>
      <c r="E9" s="338"/>
      <c r="F9" s="339"/>
      <c r="G9" s="340"/>
      <c r="H9" s="334"/>
      <c r="I9" s="394"/>
      <c r="J9" s="334"/>
      <c r="K9" s="394"/>
      <c r="L9" s="395"/>
      <c r="M9" s="394"/>
      <c r="N9" s="334"/>
      <c r="O9" s="394"/>
      <c r="P9" s="339"/>
      <c r="Q9" s="340"/>
      <c r="R9" s="334"/>
      <c r="S9" s="395"/>
      <c r="T9" s="339"/>
      <c r="U9" s="336"/>
      <c r="V9" s="334"/>
      <c r="W9" s="410"/>
      <c r="X9" s="412"/>
      <c r="Y9" s="340"/>
      <c r="Z9" s="412"/>
      <c r="AA9" s="340"/>
      <c r="AB9" s="441">
        <v>0</v>
      </c>
      <c r="AC9" s="394">
        <v>1</v>
      </c>
      <c r="AD9" s="441"/>
      <c r="AE9" s="394"/>
      <c r="AF9" s="441"/>
      <c r="AG9" s="394"/>
      <c r="AH9" s="412"/>
      <c r="AI9" s="340"/>
      <c r="AJ9" s="445"/>
      <c r="AK9" s="340"/>
      <c r="AL9" s="339"/>
      <c r="AM9" s="336"/>
      <c r="AN9" s="412"/>
      <c r="AO9" s="340"/>
      <c r="AP9" s="412"/>
      <c r="AQ9" s="340"/>
      <c r="AR9" s="412"/>
      <c r="AS9" s="340"/>
      <c r="AT9" s="445"/>
      <c r="AU9" s="340"/>
      <c r="AV9" s="339"/>
      <c r="AW9" s="340"/>
      <c r="AX9" s="334"/>
      <c r="AY9" s="394"/>
    </row>
    <row r="10" spans="1:51" s="62" customFormat="1">
      <c r="A10" s="327" t="s">
        <v>1284</v>
      </c>
      <c r="B10" s="335"/>
      <c r="C10" s="336"/>
      <c r="D10" s="337"/>
      <c r="E10" s="338"/>
      <c r="F10" s="339"/>
      <c r="G10" s="340"/>
      <c r="H10" s="334"/>
      <c r="I10" s="394"/>
      <c r="J10" s="334"/>
      <c r="K10" s="394"/>
      <c r="L10" s="395"/>
      <c r="M10" s="394"/>
      <c r="N10" s="334"/>
      <c r="O10" s="394"/>
      <c r="P10" s="339"/>
      <c r="Q10" s="340"/>
      <c r="R10" s="334">
        <v>8</v>
      </c>
      <c r="S10" s="395">
        <v>1</v>
      </c>
      <c r="T10" s="339"/>
      <c r="U10" s="336"/>
      <c r="V10" s="334"/>
      <c r="W10" s="410"/>
      <c r="X10" s="412"/>
      <c r="Y10" s="340"/>
      <c r="Z10" s="412"/>
      <c r="AA10" s="340"/>
      <c r="AB10" s="441"/>
      <c r="AC10" s="394"/>
      <c r="AD10" s="441"/>
      <c r="AE10" s="394"/>
      <c r="AF10" s="441"/>
      <c r="AG10" s="394"/>
      <c r="AH10" s="412"/>
      <c r="AI10" s="340"/>
      <c r="AJ10" s="445"/>
      <c r="AK10" s="340"/>
      <c r="AL10" s="339"/>
      <c r="AM10" s="336"/>
      <c r="AN10" s="412"/>
      <c r="AO10" s="340"/>
      <c r="AP10" s="412"/>
      <c r="AQ10" s="340"/>
      <c r="AR10" s="412"/>
      <c r="AS10" s="340"/>
      <c r="AT10" s="445"/>
      <c r="AU10" s="340"/>
      <c r="AV10" s="339"/>
      <c r="AW10" s="340"/>
      <c r="AX10" s="334">
        <v>0</v>
      </c>
      <c r="AY10" s="394">
        <v>0</v>
      </c>
    </row>
    <row r="11" spans="1:51" s="62" customFormat="1">
      <c r="A11" s="327" t="s">
        <v>1257</v>
      </c>
      <c r="B11" s="335"/>
      <c r="C11" s="336"/>
      <c r="D11" s="337"/>
      <c r="E11" s="338"/>
      <c r="F11" s="339"/>
      <c r="G11" s="340"/>
      <c r="H11" s="334"/>
      <c r="I11" s="394"/>
      <c r="J11" s="334"/>
      <c r="K11" s="394"/>
      <c r="L11" s="395"/>
      <c r="M11" s="394"/>
      <c r="N11" s="334"/>
      <c r="O11" s="394"/>
      <c r="P11" s="339"/>
      <c r="Q11" s="340"/>
      <c r="R11" s="334"/>
      <c r="S11" s="395"/>
      <c r="T11" s="339"/>
      <c r="U11" s="336"/>
      <c r="V11" s="334"/>
      <c r="W11" s="410"/>
      <c r="X11" s="412"/>
      <c r="Y11" s="340"/>
      <c r="Z11" s="412"/>
      <c r="AA11" s="340"/>
      <c r="AB11" s="441">
        <v>0</v>
      </c>
      <c r="AC11" s="394">
        <v>2</v>
      </c>
      <c r="AD11" s="441"/>
      <c r="AE11" s="394"/>
      <c r="AF11" s="441"/>
      <c r="AG11" s="394"/>
      <c r="AH11" s="412"/>
      <c r="AI11" s="340"/>
      <c r="AJ11" s="445"/>
      <c r="AK11" s="340"/>
      <c r="AL11" s="339"/>
      <c r="AM11" s="336"/>
      <c r="AN11" s="412"/>
      <c r="AO11" s="340"/>
      <c r="AP11" s="412"/>
      <c r="AQ11" s="340"/>
      <c r="AR11" s="412"/>
      <c r="AS11" s="340"/>
      <c r="AT11" s="445"/>
      <c r="AU11" s="340"/>
      <c r="AV11" s="339"/>
      <c r="AW11" s="340"/>
      <c r="AX11" s="334"/>
      <c r="AY11" s="394"/>
    </row>
    <row r="12" spans="1:51" s="62" customFormat="1">
      <c r="A12" s="327" t="s">
        <v>1265</v>
      </c>
      <c r="B12" s="335"/>
      <c r="C12" s="336"/>
      <c r="D12" s="337"/>
      <c r="E12" s="338"/>
      <c r="F12" s="339"/>
      <c r="G12" s="340"/>
      <c r="H12" s="334"/>
      <c r="I12" s="394"/>
      <c r="J12" s="334"/>
      <c r="K12" s="394"/>
      <c r="L12" s="395"/>
      <c r="M12" s="394"/>
      <c r="N12" s="334"/>
      <c r="O12" s="394"/>
      <c r="P12" s="339"/>
      <c r="Q12" s="340"/>
      <c r="R12" s="334">
        <v>0</v>
      </c>
      <c r="S12" s="395">
        <v>0</v>
      </c>
      <c r="T12" s="339"/>
      <c r="U12" s="336"/>
      <c r="V12" s="334"/>
      <c r="W12" s="410"/>
      <c r="X12" s="412"/>
      <c r="Y12" s="340"/>
      <c r="Z12" s="412"/>
      <c r="AA12" s="340"/>
      <c r="AB12" s="441"/>
      <c r="AC12" s="394"/>
      <c r="AD12" s="441"/>
      <c r="AE12" s="394"/>
      <c r="AF12" s="441"/>
      <c r="AG12" s="394"/>
      <c r="AH12" s="412"/>
      <c r="AI12" s="340"/>
      <c r="AJ12" s="445"/>
      <c r="AK12" s="340"/>
      <c r="AL12" s="339"/>
      <c r="AM12" s="336"/>
      <c r="AN12" s="412"/>
      <c r="AO12" s="340"/>
      <c r="AP12" s="412"/>
      <c r="AQ12" s="340"/>
      <c r="AR12" s="412"/>
      <c r="AS12" s="340"/>
      <c r="AT12" s="445"/>
      <c r="AU12" s="340"/>
      <c r="AV12" s="339"/>
      <c r="AW12" s="340"/>
      <c r="AX12" s="334">
        <v>55</v>
      </c>
      <c r="AY12" s="394">
        <v>1</v>
      </c>
    </row>
    <row r="13" spans="1:51" s="62" customFormat="1">
      <c r="A13" s="327" t="s">
        <v>1263</v>
      </c>
      <c r="B13" s="335"/>
      <c r="C13" s="336"/>
      <c r="D13" s="337"/>
      <c r="E13" s="338"/>
      <c r="F13" s="339"/>
      <c r="G13" s="340"/>
      <c r="H13" s="334"/>
      <c r="I13" s="394"/>
      <c r="J13" s="334"/>
      <c r="K13" s="394"/>
      <c r="L13" s="395">
        <v>11</v>
      </c>
      <c r="M13" s="394">
        <v>1</v>
      </c>
      <c r="N13" s="334"/>
      <c r="O13" s="394"/>
      <c r="P13" s="339"/>
      <c r="Q13" s="340"/>
      <c r="R13" s="334">
        <v>6</v>
      </c>
      <c r="S13" s="395">
        <v>1</v>
      </c>
      <c r="T13" s="339"/>
      <c r="U13" s="336"/>
      <c r="V13" s="334"/>
      <c r="W13" s="410"/>
      <c r="X13" s="412"/>
      <c r="Y13" s="340"/>
      <c r="Z13" s="412"/>
      <c r="AA13" s="340"/>
      <c r="AB13" s="441"/>
      <c r="AC13" s="394"/>
      <c r="AD13" s="441"/>
      <c r="AE13" s="394"/>
      <c r="AF13" s="441"/>
      <c r="AG13" s="394"/>
      <c r="AH13" s="412"/>
      <c r="AI13" s="340"/>
      <c r="AJ13" s="445"/>
      <c r="AK13" s="340"/>
      <c r="AL13" s="339"/>
      <c r="AM13" s="336"/>
      <c r="AN13" s="412"/>
      <c r="AO13" s="340"/>
      <c r="AP13" s="412"/>
      <c r="AQ13" s="340"/>
      <c r="AR13" s="412"/>
      <c r="AS13" s="340"/>
      <c r="AT13" s="445"/>
      <c r="AU13" s="340"/>
      <c r="AV13" s="339"/>
      <c r="AW13" s="340"/>
      <c r="AX13" s="334"/>
      <c r="AY13" s="394"/>
    </row>
    <row r="14" spans="1:51" s="62" customFormat="1">
      <c r="A14" s="327" t="s">
        <v>1258</v>
      </c>
      <c r="B14" s="335"/>
      <c r="C14" s="336"/>
      <c r="D14" s="337"/>
      <c r="E14" s="338"/>
      <c r="F14" s="339"/>
      <c r="G14" s="340"/>
      <c r="H14" s="334"/>
      <c r="I14" s="394"/>
      <c r="J14" s="334">
        <v>2</v>
      </c>
      <c r="K14" s="394">
        <v>1</v>
      </c>
      <c r="L14" s="395"/>
      <c r="M14" s="394"/>
      <c r="N14" s="334"/>
      <c r="O14" s="394"/>
      <c r="P14" s="339"/>
      <c r="Q14" s="340"/>
      <c r="R14" s="334">
        <v>3</v>
      </c>
      <c r="S14" s="395">
        <v>1</v>
      </c>
      <c r="T14" s="339"/>
      <c r="U14" s="336"/>
      <c r="V14" s="334"/>
      <c r="W14" s="410"/>
      <c r="X14" s="412"/>
      <c r="Y14" s="340"/>
      <c r="Z14" s="412"/>
      <c r="AA14" s="340"/>
      <c r="AB14" s="441"/>
      <c r="AC14" s="394"/>
      <c r="AD14" s="441"/>
      <c r="AE14" s="394"/>
      <c r="AF14" s="441"/>
      <c r="AG14" s="394"/>
      <c r="AH14" s="412"/>
      <c r="AI14" s="340"/>
      <c r="AJ14" s="445"/>
      <c r="AK14" s="340"/>
      <c r="AL14" s="339"/>
      <c r="AM14" s="336"/>
      <c r="AN14" s="412"/>
      <c r="AO14" s="340"/>
      <c r="AP14" s="412"/>
      <c r="AQ14" s="340"/>
      <c r="AR14" s="412"/>
      <c r="AS14" s="340"/>
      <c r="AT14" s="445"/>
      <c r="AU14" s="340"/>
      <c r="AV14" s="339"/>
      <c r="AW14" s="340"/>
      <c r="AX14" s="334"/>
      <c r="AY14" s="394"/>
    </row>
    <row r="15" spans="1:51" s="62" customFormat="1">
      <c r="A15" s="341" t="s">
        <v>1262</v>
      </c>
      <c r="B15" s="342"/>
      <c r="C15" s="343"/>
      <c r="D15" s="344"/>
      <c r="E15" s="345"/>
      <c r="F15" s="346"/>
      <c r="G15" s="347"/>
      <c r="H15" s="348"/>
      <c r="I15" s="396"/>
      <c r="J15" s="348"/>
      <c r="K15" s="396"/>
      <c r="L15" s="397"/>
      <c r="M15" s="396"/>
      <c r="N15" s="348"/>
      <c r="O15" s="396"/>
      <c r="P15" s="346"/>
      <c r="Q15" s="347"/>
      <c r="R15" s="348">
        <v>0</v>
      </c>
      <c r="S15" s="397">
        <v>0</v>
      </c>
      <c r="T15" s="346"/>
      <c r="U15" s="343"/>
      <c r="V15" s="348"/>
      <c r="W15" s="413"/>
      <c r="X15" s="414"/>
      <c r="Y15" s="347"/>
      <c r="Z15" s="414"/>
      <c r="AA15" s="347"/>
      <c r="AB15" s="442"/>
      <c r="AC15" s="396"/>
      <c r="AD15" s="442"/>
      <c r="AE15" s="396"/>
      <c r="AF15" s="442"/>
      <c r="AG15" s="396"/>
      <c r="AH15" s="414"/>
      <c r="AI15" s="347"/>
      <c r="AJ15" s="446"/>
      <c r="AK15" s="347"/>
      <c r="AL15" s="346"/>
      <c r="AM15" s="343"/>
      <c r="AN15" s="414"/>
      <c r="AO15" s="347"/>
      <c r="AP15" s="414"/>
      <c r="AQ15" s="347"/>
      <c r="AR15" s="414"/>
      <c r="AS15" s="347"/>
      <c r="AT15" s="446"/>
      <c r="AU15" s="347"/>
      <c r="AV15" s="346"/>
      <c r="AW15" s="347"/>
      <c r="AX15" s="348"/>
      <c r="AY15" s="396"/>
    </row>
    <row r="16" spans="1:51" s="62" customFormat="1">
      <c r="A16" s="341" t="s">
        <v>1285</v>
      </c>
      <c r="B16" s="342"/>
      <c r="C16" s="343"/>
      <c r="D16" s="344"/>
      <c r="E16" s="345"/>
      <c r="F16" s="346"/>
      <c r="G16" s="347"/>
      <c r="H16" s="348"/>
      <c r="I16" s="396"/>
      <c r="J16" s="348"/>
      <c r="K16" s="396"/>
      <c r="L16" s="397"/>
      <c r="M16" s="396"/>
      <c r="N16" s="348"/>
      <c r="O16" s="396"/>
      <c r="P16" s="346"/>
      <c r="Q16" s="347"/>
      <c r="R16" s="348">
        <v>6</v>
      </c>
      <c r="S16" s="397">
        <v>1</v>
      </c>
      <c r="T16" s="346"/>
      <c r="U16" s="343"/>
      <c r="V16" s="348"/>
      <c r="W16" s="413"/>
      <c r="X16" s="414"/>
      <c r="Y16" s="347"/>
      <c r="Z16" s="414"/>
      <c r="AA16" s="347"/>
      <c r="AB16" s="442"/>
      <c r="AC16" s="396"/>
      <c r="AD16" s="442"/>
      <c r="AE16" s="396"/>
      <c r="AF16" s="442"/>
      <c r="AG16" s="396"/>
      <c r="AH16" s="414"/>
      <c r="AI16" s="347"/>
      <c r="AJ16" s="446"/>
      <c r="AK16" s="347"/>
      <c r="AL16" s="346"/>
      <c r="AM16" s="343"/>
      <c r="AN16" s="414"/>
      <c r="AO16" s="347"/>
      <c r="AP16" s="414"/>
      <c r="AQ16" s="347"/>
      <c r="AR16" s="414"/>
      <c r="AS16" s="347"/>
      <c r="AT16" s="446"/>
      <c r="AU16" s="347"/>
      <c r="AV16" s="346"/>
      <c r="AW16" s="347"/>
      <c r="AX16" s="348"/>
      <c r="AY16" s="396"/>
    </row>
    <row r="17" spans="1:68" s="62" customFormat="1">
      <c r="A17" s="341" t="s">
        <v>1319</v>
      </c>
      <c r="B17" s="342">
        <v>150000</v>
      </c>
      <c r="C17" s="343">
        <v>1</v>
      </c>
      <c r="D17" s="344"/>
      <c r="E17" s="345"/>
      <c r="F17" s="346"/>
      <c r="G17" s="347"/>
      <c r="H17" s="348">
        <v>86</v>
      </c>
      <c r="I17" s="396">
        <v>2</v>
      </c>
      <c r="J17" s="348">
        <v>53</v>
      </c>
      <c r="K17" s="396">
        <v>1</v>
      </c>
      <c r="L17" s="397"/>
      <c r="M17" s="396"/>
      <c r="N17" s="348"/>
      <c r="O17" s="396"/>
      <c r="P17" s="346"/>
      <c r="Q17" s="347"/>
      <c r="R17" s="348">
        <v>8</v>
      </c>
      <c r="S17" s="397">
        <v>1</v>
      </c>
      <c r="T17" s="346"/>
      <c r="U17" s="343"/>
      <c r="V17" s="348"/>
      <c r="W17" s="413"/>
      <c r="X17" s="414"/>
      <c r="Y17" s="347"/>
      <c r="Z17" s="414"/>
      <c r="AA17" s="347"/>
      <c r="AB17" s="442"/>
      <c r="AC17" s="396"/>
      <c r="AD17" s="442"/>
      <c r="AE17" s="396"/>
      <c r="AF17" s="442"/>
      <c r="AG17" s="396"/>
      <c r="AH17" s="414"/>
      <c r="AI17" s="347"/>
      <c r="AJ17" s="446"/>
      <c r="AK17" s="347"/>
      <c r="AL17" s="346"/>
      <c r="AM17" s="343"/>
      <c r="AN17" s="414"/>
      <c r="AO17" s="347"/>
      <c r="AP17" s="414"/>
      <c r="AQ17" s="347"/>
      <c r="AR17" s="414"/>
      <c r="AS17" s="347"/>
      <c r="AT17" s="446"/>
      <c r="AU17" s="347"/>
      <c r="AV17" s="346"/>
      <c r="AW17" s="347"/>
      <c r="AX17" s="348"/>
      <c r="AY17" s="396"/>
    </row>
    <row r="18" spans="1:68" s="62" customFormat="1" ht="15.75" thickBot="1">
      <c r="A18" s="341" t="s">
        <v>1253</v>
      </c>
      <c r="B18" s="342"/>
      <c r="C18" s="343"/>
      <c r="D18" s="344"/>
      <c r="E18" s="345"/>
      <c r="F18" s="346"/>
      <c r="G18" s="347"/>
      <c r="H18" s="348">
        <v>2</v>
      </c>
      <c r="I18" s="396">
        <v>2</v>
      </c>
      <c r="J18" s="348"/>
      <c r="K18" s="396"/>
      <c r="L18" s="397"/>
      <c r="M18" s="396"/>
      <c r="N18" s="348"/>
      <c r="O18" s="396"/>
      <c r="P18" s="346"/>
      <c r="Q18" s="347"/>
      <c r="R18" s="348">
        <v>20</v>
      </c>
      <c r="S18" s="397">
        <v>1</v>
      </c>
      <c r="T18" s="346"/>
      <c r="U18" s="343"/>
      <c r="V18" s="348"/>
      <c r="W18" s="413"/>
      <c r="X18" s="414"/>
      <c r="Y18" s="347"/>
      <c r="Z18" s="414"/>
      <c r="AA18" s="347"/>
      <c r="AB18" s="442"/>
      <c r="AC18" s="396"/>
      <c r="AD18" s="442"/>
      <c r="AE18" s="396"/>
      <c r="AF18" s="442"/>
      <c r="AG18" s="396"/>
      <c r="AH18" s="414"/>
      <c r="AI18" s="347"/>
      <c r="AJ18" s="446"/>
      <c r="AK18" s="347"/>
      <c r="AL18" s="346"/>
      <c r="AM18" s="343"/>
      <c r="AN18" s="414"/>
      <c r="AO18" s="347"/>
      <c r="AP18" s="414"/>
      <c r="AQ18" s="347"/>
      <c r="AR18" s="414"/>
      <c r="AS18" s="347"/>
      <c r="AT18" s="446"/>
      <c r="AU18" s="347"/>
      <c r="AV18" s="346"/>
      <c r="AW18" s="347"/>
      <c r="AX18" s="348"/>
      <c r="AY18" s="396"/>
    </row>
    <row r="19" spans="1:68" s="317" customFormat="1" ht="15.75" thickBot="1">
      <c r="A19" s="349" t="s">
        <v>22</v>
      </c>
      <c r="B19" s="350">
        <f>SUM(B7:B18)</f>
        <v>150000</v>
      </c>
      <c r="C19" s="351">
        <f>SUM(C7:C18)</f>
        <v>1</v>
      </c>
      <c r="D19" s="352">
        <v>0</v>
      </c>
      <c r="E19" s="353">
        <v>0</v>
      </c>
      <c r="F19" s="350">
        <v>0</v>
      </c>
      <c r="G19" s="351">
        <v>0</v>
      </c>
      <c r="H19" s="354">
        <f t="shared" ref="H19:M19" si="0">SUM(H7:H18)</f>
        <v>88</v>
      </c>
      <c r="I19" s="398">
        <f t="shared" si="0"/>
        <v>4</v>
      </c>
      <c r="J19" s="354">
        <f t="shared" si="0"/>
        <v>85</v>
      </c>
      <c r="K19" s="398">
        <f t="shared" si="0"/>
        <v>3</v>
      </c>
      <c r="L19" s="399">
        <f t="shared" si="0"/>
        <v>22</v>
      </c>
      <c r="M19" s="398">
        <f t="shared" si="0"/>
        <v>2</v>
      </c>
      <c r="N19" s="354">
        <v>0</v>
      </c>
      <c r="O19" s="398">
        <v>0</v>
      </c>
      <c r="P19" s="350">
        <f>SUM(P7:P18)</f>
        <v>0</v>
      </c>
      <c r="Q19" s="351">
        <f>SUM(Q7:Q18)</f>
        <v>0</v>
      </c>
      <c r="R19" s="354">
        <f>SUM(R7:R18)</f>
        <v>51</v>
      </c>
      <c r="S19" s="416">
        <f>SUM(S7:S18)</f>
        <v>6</v>
      </c>
      <c r="T19" s="350">
        <v>0</v>
      </c>
      <c r="U19" s="415">
        <v>0</v>
      </c>
      <c r="V19" s="354">
        <v>0</v>
      </c>
      <c r="W19" s="416">
        <v>0</v>
      </c>
      <c r="X19" s="417">
        <v>0</v>
      </c>
      <c r="Y19" s="351">
        <v>0</v>
      </c>
      <c r="Z19" s="417">
        <v>0</v>
      </c>
      <c r="AA19" s="351">
        <v>0</v>
      </c>
      <c r="AB19" s="443">
        <v>0</v>
      </c>
      <c r="AC19" s="398">
        <f>SUM(AC7:AC18)</f>
        <v>3</v>
      </c>
      <c r="AD19" s="443">
        <v>0</v>
      </c>
      <c r="AE19" s="398">
        <v>0</v>
      </c>
      <c r="AF19" s="443">
        <v>0</v>
      </c>
      <c r="AG19" s="398">
        <v>0</v>
      </c>
      <c r="AH19" s="417">
        <v>0</v>
      </c>
      <c r="AI19" s="351">
        <v>0</v>
      </c>
      <c r="AJ19" s="447">
        <v>0</v>
      </c>
      <c r="AK19" s="351">
        <v>0</v>
      </c>
      <c r="AL19" s="350">
        <v>0</v>
      </c>
      <c r="AM19" s="415">
        <v>0</v>
      </c>
      <c r="AN19" s="417">
        <v>0</v>
      </c>
      <c r="AO19" s="351">
        <v>0</v>
      </c>
      <c r="AP19" s="417">
        <v>0</v>
      </c>
      <c r="AQ19" s="351">
        <v>0</v>
      </c>
      <c r="AR19" s="417">
        <v>0</v>
      </c>
      <c r="AS19" s="351">
        <v>0</v>
      </c>
      <c r="AT19" s="447">
        <v>0</v>
      </c>
      <c r="AU19" s="351">
        <v>0</v>
      </c>
      <c r="AV19" s="350">
        <v>0</v>
      </c>
      <c r="AW19" s="351">
        <v>0</v>
      </c>
      <c r="AX19" s="354">
        <f>SUM(AX7:AX18)</f>
        <v>55</v>
      </c>
      <c r="AY19" s="398">
        <f>SUM(AY7:AY18)</f>
        <v>1</v>
      </c>
      <c r="BO19" s="467"/>
      <c r="BP19" s="467"/>
    </row>
    <row r="20" spans="1:68">
      <c r="A20" s="355"/>
      <c r="B20" s="356"/>
      <c r="C20" s="356"/>
      <c r="D20" s="356"/>
      <c r="E20" s="356"/>
      <c r="F20" s="356"/>
      <c r="G20" s="356"/>
      <c r="H20" s="357"/>
      <c r="I20" s="357"/>
      <c r="J20" s="357"/>
      <c r="K20" s="357"/>
      <c r="L20" s="357"/>
      <c r="M20" s="357"/>
      <c r="N20" s="357"/>
      <c r="O20" s="357"/>
      <c r="P20" s="356"/>
      <c r="Q20" s="356"/>
      <c r="R20" s="1677" t="s">
        <v>1438</v>
      </c>
      <c r="S20" s="1677"/>
      <c r="T20" s="356"/>
      <c r="U20" s="356"/>
      <c r="V20" s="357"/>
      <c r="W20" s="357"/>
      <c r="X20" s="356"/>
      <c r="Y20" s="356"/>
      <c r="Z20" s="356"/>
      <c r="AA20" s="356"/>
      <c r="AB20" s="357"/>
      <c r="AC20" s="357"/>
      <c r="AD20" s="357"/>
      <c r="AE20" s="357"/>
      <c r="AF20" s="357"/>
      <c r="AG20" s="357"/>
      <c r="AH20" s="356"/>
      <c r="AI20" s="356"/>
      <c r="AJ20" s="356"/>
      <c r="AK20" s="356"/>
      <c r="AL20" s="356"/>
      <c r="AM20" s="356"/>
      <c r="AN20" s="356"/>
      <c r="AO20" s="356"/>
      <c r="AP20" s="356"/>
      <c r="AQ20" s="356"/>
      <c r="AR20" s="356"/>
      <c r="AS20" s="356"/>
      <c r="AT20" s="356"/>
      <c r="AU20" s="356"/>
      <c r="AV20" s="356"/>
      <c r="AW20" s="356"/>
      <c r="AX20" s="357"/>
      <c r="AY20" s="359"/>
      <c r="AZ20" s="358"/>
    </row>
    <row r="21" spans="1:68">
      <c r="B21" s="358"/>
      <c r="C21" s="358"/>
      <c r="D21" s="358"/>
      <c r="E21" s="358"/>
      <c r="F21" s="358"/>
      <c r="G21" s="358"/>
      <c r="H21" s="359"/>
      <c r="I21" s="359"/>
      <c r="J21" s="359"/>
      <c r="K21" s="359"/>
      <c r="L21" s="359"/>
      <c r="M21" s="359"/>
      <c r="N21" s="359"/>
      <c r="O21" s="359"/>
      <c r="P21" s="358"/>
      <c r="Q21" s="358"/>
      <c r="R21" s="1677"/>
      <c r="S21" s="1677"/>
      <c r="T21" s="358"/>
      <c r="U21" s="358"/>
      <c r="V21" s="359"/>
      <c r="W21" s="359"/>
      <c r="X21" s="358"/>
      <c r="Y21" s="358"/>
      <c r="Z21" s="358"/>
      <c r="AA21" s="358"/>
      <c r="AB21" s="1326"/>
      <c r="AC21" s="1326"/>
      <c r="AD21" s="359"/>
      <c r="AE21" s="359"/>
      <c r="AF21" s="359"/>
      <c r="AG21" s="359"/>
      <c r="AH21" s="358"/>
      <c r="AI21" s="358"/>
      <c r="AJ21" s="358"/>
      <c r="AK21" s="358"/>
      <c r="AL21" s="358"/>
      <c r="AM21" s="358"/>
      <c r="AN21" s="358"/>
      <c r="AO21" s="358"/>
      <c r="AP21" s="358"/>
      <c r="AQ21" s="358"/>
      <c r="AR21" s="358"/>
      <c r="AS21" s="358"/>
      <c r="AT21" s="358"/>
      <c r="AU21" s="358"/>
      <c r="AV21" s="358"/>
      <c r="AW21" s="358"/>
      <c r="AX21" s="359"/>
      <c r="AY21" s="359"/>
      <c r="AZ21" s="358"/>
    </row>
    <row r="22" spans="1:68">
      <c r="B22" s="358"/>
      <c r="C22" s="358"/>
      <c r="D22" s="358"/>
      <c r="E22" s="358"/>
      <c r="F22" s="358"/>
      <c r="G22" s="358"/>
      <c r="H22" s="359"/>
      <c r="I22" s="359"/>
      <c r="J22" s="359"/>
      <c r="K22" s="359"/>
      <c r="L22" s="359"/>
      <c r="M22" s="359"/>
      <c r="N22" s="359"/>
      <c r="O22" s="359"/>
      <c r="P22" s="358"/>
      <c r="Q22" s="358"/>
      <c r="R22" s="359"/>
      <c r="S22" s="359"/>
      <c r="T22" s="358"/>
      <c r="U22" s="358"/>
      <c r="V22" s="359"/>
      <c r="W22" s="359"/>
      <c r="X22" s="358"/>
      <c r="Y22" s="358"/>
      <c r="Z22" s="358"/>
      <c r="AA22" s="358"/>
      <c r="AB22" s="1326"/>
      <c r="AC22" s="1326"/>
      <c r="AD22" s="359"/>
      <c r="AE22" s="359"/>
      <c r="AF22" s="359"/>
      <c r="AG22" s="359"/>
      <c r="AH22" s="358"/>
      <c r="AI22" s="358"/>
      <c r="AJ22" s="358"/>
      <c r="AK22" s="358"/>
      <c r="AL22" s="358"/>
      <c r="AM22" s="358"/>
      <c r="AN22" s="358"/>
      <c r="AO22" s="358"/>
      <c r="AP22" s="358"/>
      <c r="AQ22" s="358"/>
      <c r="AR22" s="358"/>
      <c r="AS22" s="358"/>
      <c r="AT22" s="358"/>
      <c r="AU22" s="358"/>
      <c r="AV22" s="358"/>
      <c r="AW22" s="358"/>
      <c r="AX22" s="359"/>
      <c r="AY22" s="359"/>
      <c r="AZ22" s="358"/>
    </row>
    <row r="23" spans="1:68" ht="15.75">
      <c r="A23" s="1670" t="s">
        <v>1313</v>
      </c>
      <c r="B23" s="1670"/>
      <c r="C23" s="1670"/>
      <c r="D23" s="1670"/>
      <c r="E23" s="1670"/>
      <c r="F23" s="1670"/>
      <c r="G23" s="1670"/>
      <c r="H23" s="1670"/>
      <c r="I23" s="1670"/>
      <c r="J23" s="1670"/>
      <c r="K23" s="1670"/>
      <c r="L23" s="1670"/>
      <c r="M23" s="1670"/>
      <c r="N23" s="1670"/>
      <c r="O23" s="1670"/>
      <c r="P23" s="1670"/>
      <c r="Q23" s="1670"/>
      <c r="R23" s="1670"/>
      <c r="S23" s="1670"/>
      <c r="T23" s="1670"/>
      <c r="U23" s="1670"/>
      <c r="V23" s="1670"/>
      <c r="W23" s="1670"/>
      <c r="X23" s="1670"/>
      <c r="Y23" s="1670"/>
      <c r="Z23" s="1670"/>
      <c r="AA23" s="1670"/>
      <c r="AB23" s="1670"/>
      <c r="AC23" s="1670"/>
      <c r="AD23" s="1670"/>
      <c r="AE23" s="1670"/>
      <c r="AF23" s="1670"/>
      <c r="AG23" s="1670"/>
      <c r="AH23" s="1670"/>
      <c r="AI23" s="1670"/>
      <c r="AJ23" s="1670"/>
      <c r="AK23" s="1670"/>
      <c r="AL23" s="1670"/>
      <c r="AM23" s="1670"/>
      <c r="AN23" s="1670"/>
      <c r="AO23" s="1670"/>
      <c r="AP23" s="1670"/>
      <c r="AQ23" s="1670"/>
      <c r="AR23" s="1670"/>
      <c r="AS23" s="1670"/>
      <c r="AT23" s="1670"/>
      <c r="AU23" s="1670"/>
    </row>
    <row r="24" spans="1:68" ht="15.75">
      <c r="A24" s="360"/>
      <c r="B24" s="360"/>
      <c r="C24" s="360"/>
      <c r="D24" s="360"/>
      <c r="E24" s="360"/>
      <c r="F24" s="360"/>
      <c r="G24" s="360"/>
      <c r="H24" s="361"/>
      <c r="I24" s="361"/>
      <c r="J24" s="361"/>
      <c r="K24" s="361"/>
      <c r="L24" s="361"/>
      <c r="M24" s="361"/>
      <c r="N24" s="361"/>
      <c r="O24" s="361"/>
      <c r="P24" s="360"/>
      <c r="Q24" s="360"/>
      <c r="R24" s="361"/>
      <c r="S24" s="361"/>
      <c r="T24" s="1697" t="s">
        <v>1320</v>
      </c>
      <c r="U24" s="1697"/>
      <c r="V24" s="1697"/>
      <c r="W24" s="1697"/>
      <c r="X24" s="1697"/>
      <c r="Y24" s="1697"/>
      <c r="Z24" s="1697"/>
      <c r="AA24" s="360"/>
      <c r="AB24" s="361"/>
      <c r="AC24" s="361"/>
      <c r="AD24" s="361"/>
      <c r="AE24" s="361"/>
      <c r="AF24" s="361"/>
      <c r="AG24" s="361"/>
      <c r="AH24" s="360"/>
      <c r="AI24" s="360"/>
      <c r="AJ24" s="360"/>
      <c r="AK24" s="360"/>
      <c r="AL24" s="360"/>
      <c r="AM24" s="360"/>
      <c r="AN24" s="360"/>
      <c r="AO24" s="360"/>
      <c r="AP24" s="360"/>
      <c r="AQ24" s="360"/>
      <c r="AR24" s="360"/>
      <c r="AS24" s="360"/>
      <c r="AT24" s="360"/>
      <c r="AU24" s="360"/>
    </row>
    <row r="25" spans="1:68" ht="15.75">
      <c r="A25" s="360"/>
      <c r="B25" s="360"/>
      <c r="C25" s="360"/>
      <c r="D25" s="360"/>
      <c r="E25" s="360"/>
      <c r="F25" s="360"/>
      <c r="G25" s="360"/>
      <c r="H25" s="361"/>
      <c r="I25" s="361"/>
      <c r="J25" s="361"/>
      <c r="K25" s="361"/>
      <c r="L25" s="361"/>
      <c r="M25" s="361"/>
      <c r="N25" s="361"/>
      <c r="O25" s="361"/>
      <c r="P25" s="360"/>
      <c r="Q25" s="360"/>
      <c r="R25" s="361"/>
      <c r="S25" s="361"/>
      <c r="T25" s="1698" t="s">
        <v>1</v>
      </c>
      <c r="U25" s="1698"/>
      <c r="V25" s="1698"/>
      <c r="W25" s="1698"/>
      <c r="X25" s="419"/>
      <c r="Y25" s="419"/>
      <c r="Z25" s="419"/>
      <c r="AA25" s="360"/>
      <c r="AB25" s="361"/>
      <c r="AC25" s="361"/>
      <c r="AD25" s="361"/>
      <c r="AE25" s="361"/>
      <c r="AF25" s="361"/>
      <c r="AG25" s="361"/>
      <c r="AH25" s="360"/>
      <c r="AI25" s="360"/>
      <c r="AJ25" s="360"/>
      <c r="AK25" s="360"/>
      <c r="AL25" s="360"/>
      <c r="AM25" s="360"/>
      <c r="AN25" s="360"/>
      <c r="AO25" s="360"/>
      <c r="AP25" s="360"/>
      <c r="AQ25" s="360"/>
      <c r="AR25" s="360"/>
      <c r="AS25" s="360"/>
      <c r="AT25" s="360"/>
      <c r="AU25" s="360"/>
    </row>
    <row r="26" spans="1:68">
      <c r="A26" s="62"/>
      <c r="B26" s="62"/>
      <c r="C26" s="62"/>
      <c r="D26" s="62"/>
      <c r="E26" s="62"/>
      <c r="F26" s="62"/>
      <c r="G26" s="62"/>
      <c r="H26" s="63"/>
      <c r="I26" s="63"/>
      <c r="J26" s="63"/>
      <c r="K26" s="63"/>
      <c r="L26" s="63"/>
      <c r="M26" s="63"/>
      <c r="N26" s="63"/>
      <c r="O26" s="63"/>
      <c r="P26" s="62"/>
      <c r="Q26" s="62"/>
      <c r="R26" s="63"/>
      <c r="S26" s="63"/>
      <c r="T26" s="62"/>
      <c r="U26" s="62"/>
      <c r="V26" s="63"/>
      <c r="W26" s="63"/>
      <c r="X26" s="62"/>
      <c r="Y26" s="62"/>
      <c r="Z26" s="62"/>
      <c r="AA26" s="62"/>
      <c r="AB26" s="63"/>
      <c r="AC26" s="63"/>
      <c r="AD26" s="63"/>
      <c r="AE26" s="63"/>
      <c r="AF26" s="63"/>
      <c r="AG26" s="63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</row>
    <row r="27" spans="1:68" ht="24" customHeight="1">
      <c r="A27" s="1709" t="s">
        <v>75</v>
      </c>
      <c r="B27" s="1695" t="s">
        <v>1315</v>
      </c>
      <c r="C27" s="1696"/>
      <c r="D27" s="1699" t="s">
        <v>67</v>
      </c>
      <c r="E27" s="1696"/>
      <c r="F27" s="1700" t="s">
        <v>68</v>
      </c>
      <c r="G27" s="1701"/>
      <c r="H27" s="1702" t="s">
        <v>1316</v>
      </c>
      <c r="I27" s="1703"/>
      <c r="J27" s="1702" t="s">
        <v>72</v>
      </c>
      <c r="K27" s="1703"/>
      <c r="L27" s="1704" t="s">
        <v>71</v>
      </c>
      <c r="M27" s="1705"/>
      <c r="N27" s="1704" t="s">
        <v>80</v>
      </c>
      <c r="O27" s="1705"/>
      <c r="P27" s="1706" t="s">
        <v>81</v>
      </c>
      <c r="Q27" s="1707"/>
      <c r="R27" s="1702" t="s">
        <v>82</v>
      </c>
      <c r="S27" s="1708"/>
      <c r="T27" s="1709" t="s">
        <v>90</v>
      </c>
      <c r="U27" s="1710"/>
      <c r="V27" s="1702" t="s">
        <v>83</v>
      </c>
      <c r="W27" s="1703"/>
      <c r="X27" s="1709" t="s">
        <v>77</v>
      </c>
      <c r="Y27" s="1710"/>
      <c r="Z27" s="1709" t="s">
        <v>92</v>
      </c>
      <c r="AA27" s="1710"/>
      <c r="AB27" s="1702" t="s">
        <v>84</v>
      </c>
      <c r="AC27" s="1703"/>
      <c r="AD27" s="1702" t="s">
        <v>1210</v>
      </c>
      <c r="AE27" s="1703"/>
      <c r="AF27" s="1702" t="s">
        <v>93</v>
      </c>
      <c r="AG27" s="1703"/>
      <c r="AH27" s="1709" t="s">
        <v>79</v>
      </c>
      <c r="AI27" s="1710"/>
      <c r="AJ27" s="1709" t="s">
        <v>94</v>
      </c>
      <c r="AK27" s="1710"/>
      <c r="AL27" s="1709" t="s">
        <v>1317</v>
      </c>
      <c r="AM27" s="1710"/>
      <c r="AN27" s="1709" t="s">
        <v>76</v>
      </c>
      <c r="AO27" s="1710"/>
      <c r="AP27" s="1695" t="s">
        <v>1318</v>
      </c>
      <c r="AQ27" s="1696"/>
      <c r="AR27" s="1695" t="s">
        <v>89</v>
      </c>
      <c r="AS27" s="1696"/>
      <c r="AT27" s="1695" t="s">
        <v>88</v>
      </c>
      <c r="AU27" s="1696"/>
      <c r="AV27" s="1700" t="s">
        <v>78</v>
      </c>
      <c r="AW27" s="1701"/>
      <c r="AX27" s="1711" t="s">
        <v>96</v>
      </c>
      <c r="AY27" s="1712"/>
    </row>
    <row r="28" spans="1:68" ht="15.75" thickBot="1">
      <c r="A28" s="1736"/>
      <c r="B28" s="362" t="s">
        <v>85</v>
      </c>
      <c r="C28" s="363" t="s">
        <v>86</v>
      </c>
      <c r="D28" s="364" t="s">
        <v>85</v>
      </c>
      <c r="E28" s="363" t="s">
        <v>86</v>
      </c>
      <c r="F28" s="362" t="s">
        <v>85</v>
      </c>
      <c r="G28" s="363" t="s">
        <v>86</v>
      </c>
      <c r="H28" s="365" t="s">
        <v>85</v>
      </c>
      <c r="I28" s="401" t="s">
        <v>86</v>
      </c>
      <c r="J28" s="402" t="s">
        <v>85</v>
      </c>
      <c r="K28" s="401" t="s">
        <v>86</v>
      </c>
      <c r="L28" s="403" t="s">
        <v>85</v>
      </c>
      <c r="M28" s="401" t="s">
        <v>86</v>
      </c>
      <c r="N28" s="365" t="s">
        <v>85</v>
      </c>
      <c r="O28" s="401" t="s">
        <v>86</v>
      </c>
      <c r="P28" s="404" t="s">
        <v>85</v>
      </c>
      <c r="Q28" s="364" t="s">
        <v>86</v>
      </c>
      <c r="R28" s="402" t="s">
        <v>85</v>
      </c>
      <c r="S28" s="420" t="s">
        <v>86</v>
      </c>
      <c r="T28" s="362" t="s">
        <v>85</v>
      </c>
      <c r="U28" s="421" t="s">
        <v>86</v>
      </c>
      <c r="V28" s="402" t="s">
        <v>85</v>
      </c>
      <c r="W28" s="420" t="s">
        <v>86</v>
      </c>
      <c r="X28" s="362" t="s">
        <v>85</v>
      </c>
      <c r="Y28" s="421" t="s">
        <v>86</v>
      </c>
      <c r="Z28" s="362" t="s">
        <v>85</v>
      </c>
      <c r="AA28" s="421" t="s">
        <v>86</v>
      </c>
      <c r="AB28" s="402" t="s">
        <v>85</v>
      </c>
      <c r="AC28" s="401" t="s">
        <v>86</v>
      </c>
      <c r="AD28" s="402" t="s">
        <v>85</v>
      </c>
      <c r="AE28" s="420" t="s">
        <v>86</v>
      </c>
      <c r="AF28" s="402" t="s">
        <v>85</v>
      </c>
      <c r="AG28" s="420" t="s">
        <v>86</v>
      </c>
      <c r="AH28" s="362" t="s">
        <v>85</v>
      </c>
      <c r="AI28" s="421" t="s">
        <v>86</v>
      </c>
      <c r="AJ28" s="362" t="s">
        <v>85</v>
      </c>
      <c r="AK28" s="421" t="s">
        <v>86</v>
      </c>
      <c r="AL28" s="362" t="s">
        <v>85</v>
      </c>
      <c r="AM28" s="421" t="s">
        <v>86</v>
      </c>
      <c r="AN28" s="362" t="s">
        <v>85</v>
      </c>
      <c r="AO28" s="421" t="s">
        <v>86</v>
      </c>
      <c r="AP28" s="362" t="s">
        <v>85</v>
      </c>
      <c r="AQ28" s="421" t="s">
        <v>86</v>
      </c>
      <c r="AR28" s="364" t="s">
        <v>85</v>
      </c>
      <c r="AS28" s="364" t="s">
        <v>86</v>
      </c>
      <c r="AT28" s="404" t="s">
        <v>85</v>
      </c>
      <c r="AU28" s="449" t="s">
        <v>86</v>
      </c>
      <c r="AV28" s="450" t="s">
        <v>85</v>
      </c>
      <c r="AW28" s="454" t="s">
        <v>86</v>
      </c>
      <c r="AX28" s="455" t="s">
        <v>85</v>
      </c>
      <c r="AY28" s="456" t="s">
        <v>86</v>
      </c>
    </row>
    <row r="29" spans="1:68">
      <c r="A29" s="366" t="s">
        <v>1192</v>
      </c>
      <c r="B29" s="367"/>
      <c r="C29" s="368"/>
      <c r="D29" s="369"/>
      <c r="E29" s="370"/>
      <c r="F29" s="371"/>
      <c r="G29" s="372"/>
      <c r="H29" s="373"/>
      <c r="I29" s="405"/>
      <c r="J29" s="373"/>
      <c r="K29" s="405"/>
      <c r="L29" s="373">
        <v>10</v>
      </c>
      <c r="M29" s="405">
        <v>2</v>
      </c>
      <c r="N29" s="373"/>
      <c r="O29" s="405"/>
      <c r="P29" s="374"/>
      <c r="Q29" s="422"/>
      <c r="R29" s="400"/>
      <c r="S29" s="423"/>
      <c r="T29" s="371"/>
      <c r="U29" s="424"/>
      <c r="V29" s="425"/>
      <c r="W29" s="426"/>
      <c r="X29" s="427"/>
      <c r="Y29" s="431"/>
      <c r="Z29" s="427"/>
      <c r="AA29" s="431"/>
      <c r="AB29" s="425"/>
      <c r="AC29" s="406"/>
      <c r="AD29" s="425"/>
      <c r="AE29" s="426"/>
      <c r="AF29" s="425"/>
      <c r="AG29" s="426"/>
      <c r="AH29" s="430"/>
      <c r="AI29" s="430"/>
      <c r="AJ29" s="371"/>
      <c r="AK29" s="424"/>
      <c r="AL29" s="429"/>
      <c r="AM29" s="424"/>
      <c r="AN29" s="429"/>
      <c r="AO29" s="424"/>
      <c r="AP29" s="429"/>
      <c r="AQ29" s="424"/>
      <c r="AR29" s="422"/>
      <c r="AS29" s="422"/>
      <c r="AT29" s="374"/>
      <c r="AU29" s="377"/>
      <c r="AV29" s="451"/>
      <c r="AW29" s="457"/>
      <c r="AX29" s="458"/>
      <c r="AY29" s="459"/>
    </row>
    <row r="30" spans="1:68">
      <c r="A30" s="366" t="s">
        <v>1199</v>
      </c>
      <c r="B30" s="374"/>
      <c r="C30" s="375"/>
      <c r="D30" s="376"/>
      <c r="E30" s="377"/>
      <c r="F30" s="374"/>
      <c r="G30" s="375"/>
      <c r="H30" s="373"/>
      <c r="I30" s="405"/>
      <c r="J30" s="373"/>
      <c r="K30" s="405"/>
      <c r="L30" s="373">
        <v>24</v>
      </c>
      <c r="M30" s="405">
        <v>1</v>
      </c>
      <c r="N30" s="373"/>
      <c r="O30" s="405"/>
      <c r="P30" s="374"/>
      <c r="Q30" s="422"/>
      <c r="R30" s="373"/>
      <c r="S30" s="423"/>
      <c r="T30" s="374"/>
      <c r="U30" s="424"/>
      <c r="V30" s="428"/>
      <c r="W30" s="423"/>
      <c r="X30" s="429"/>
      <c r="Y30" s="424"/>
      <c r="Z30" s="429"/>
      <c r="AA30" s="424"/>
      <c r="AB30" s="428"/>
      <c r="AC30" s="405"/>
      <c r="AD30" s="428"/>
      <c r="AE30" s="423"/>
      <c r="AF30" s="428"/>
      <c r="AG30" s="423"/>
      <c r="AH30" s="422"/>
      <c r="AI30" s="422"/>
      <c r="AJ30" s="374"/>
      <c r="AK30" s="424"/>
      <c r="AL30" s="429"/>
      <c r="AM30" s="424"/>
      <c r="AN30" s="429"/>
      <c r="AO30" s="424"/>
      <c r="AP30" s="429"/>
      <c r="AQ30" s="424"/>
      <c r="AR30" s="422"/>
      <c r="AS30" s="422"/>
      <c r="AT30" s="374"/>
      <c r="AU30" s="377"/>
      <c r="AV30" s="452"/>
      <c r="AW30" s="460"/>
      <c r="AX30" s="461"/>
      <c r="AY30" s="462"/>
    </row>
    <row r="31" spans="1:68">
      <c r="A31" s="378" t="s">
        <v>1287</v>
      </c>
      <c r="B31" s="374"/>
      <c r="C31" s="375"/>
      <c r="D31" s="376"/>
      <c r="E31" s="377"/>
      <c r="F31" s="367"/>
      <c r="G31" s="368"/>
      <c r="H31" s="379"/>
      <c r="I31" s="406"/>
      <c r="J31" s="379">
        <v>100</v>
      </c>
      <c r="K31" s="406">
        <v>1</v>
      </c>
      <c r="L31" s="379"/>
      <c r="M31" s="406"/>
      <c r="N31" s="379"/>
      <c r="O31" s="406"/>
      <c r="P31" s="367"/>
      <c r="Q31" s="430"/>
      <c r="R31" s="379"/>
      <c r="S31" s="426"/>
      <c r="T31" s="367"/>
      <c r="U31" s="431"/>
      <c r="V31" s="425"/>
      <c r="W31" s="426"/>
      <c r="X31" s="427"/>
      <c r="Y31" s="431"/>
      <c r="Z31" s="427"/>
      <c r="AA31" s="431"/>
      <c r="AB31" s="425">
        <v>0</v>
      </c>
      <c r="AC31" s="406">
        <v>2</v>
      </c>
      <c r="AD31" s="425"/>
      <c r="AE31" s="426"/>
      <c r="AF31" s="425"/>
      <c r="AG31" s="426"/>
      <c r="AH31" s="430"/>
      <c r="AI31" s="430"/>
      <c r="AJ31" s="367"/>
      <c r="AK31" s="431"/>
      <c r="AL31" s="427"/>
      <c r="AM31" s="431"/>
      <c r="AN31" s="427"/>
      <c r="AO31" s="431"/>
      <c r="AP31" s="427"/>
      <c r="AQ31" s="431"/>
      <c r="AR31" s="430"/>
      <c r="AS31" s="430"/>
      <c r="AT31" s="367"/>
      <c r="AU31" s="370"/>
      <c r="AV31" s="452"/>
      <c r="AW31" s="460"/>
      <c r="AX31" s="461"/>
      <c r="AY31" s="462"/>
    </row>
    <row r="32" spans="1:68">
      <c r="A32" s="366" t="s">
        <v>1195</v>
      </c>
      <c r="B32" s="374"/>
      <c r="C32" s="375"/>
      <c r="D32" s="376"/>
      <c r="E32" s="377"/>
      <c r="F32" s="374"/>
      <c r="G32" s="375"/>
      <c r="H32" s="373"/>
      <c r="I32" s="405"/>
      <c r="J32" s="373">
        <v>50</v>
      </c>
      <c r="K32" s="405">
        <v>1</v>
      </c>
      <c r="L32" s="373"/>
      <c r="M32" s="405"/>
      <c r="N32" s="373"/>
      <c r="O32" s="405"/>
      <c r="P32" s="374"/>
      <c r="Q32" s="422"/>
      <c r="R32" s="373"/>
      <c r="S32" s="423"/>
      <c r="T32" s="374"/>
      <c r="U32" s="424"/>
      <c r="V32" s="428"/>
      <c r="W32" s="423"/>
      <c r="X32" s="429"/>
      <c r="Y32" s="424"/>
      <c r="Z32" s="429"/>
      <c r="AA32" s="424"/>
      <c r="AB32" s="428"/>
      <c r="AC32" s="405"/>
      <c r="AD32" s="428"/>
      <c r="AE32" s="423"/>
      <c r="AF32" s="428"/>
      <c r="AG32" s="423"/>
      <c r="AH32" s="422"/>
      <c r="AI32" s="422"/>
      <c r="AJ32" s="374"/>
      <c r="AK32" s="424"/>
      <c r="AL32" s="429"/>
      <c r="AM32" s="424"/>
      <c r="AN32" s="429"/>
      <c r="AO32" s="424"/>
      <c r="AP32" s="429"/>
      <c r="AQ32" s="424"/>
      <c r="AR32" s="422"/>
      <c r="AS32" s="422"/>
      <c r="AT32" s="374"/>
      <c r="AU32" s="377"/>
      <c r="AV32" s="452"/>
      <c r="AW32" s="460"/>
      <c r="AX32" s="461"/>
      <c r="AY32" s="462"/>
    </row>
    <row r="33" spans="1:51">
      <c r="A33" s="366" t="s">
        <v>1191</v>
      </c>
      <c r="B33" s="374"/>
      <c r="C33" s="375"/>
      <c r="D33" s="376"/>
      <c r="E33" s="377"/>
      <c r="F33" s="374"/>
      <c r="G33" s="375"/>
      <c r="H33" s="373"/>
      <c r="I33" s="405"/>
      <c r="J33" s="373">
        <v>350</v>
      </c>
      <c r="K33" s="405">
        <v>2</v>
      </c>
      <c r="L33" s="373"/>
      <c r="M33" s="405"/>
      <c r="N33" s="373"/>
      <c r="O33" s="405"/>
      <c r="P33" s="374"/>
      <c r="Q33" s="422"/>
      <c r="R33" s="373"/>
      <c r="S33" s="423"/>
      <c r="T33" s="374"/>
      <c r="U33" s="424"/>
      <c r="V33" s="428"/>
      <c r="W33" s="423"/>
      <c r="X33" s="429"/>
      <c r="Y33" s="424"/>
      <c r="Z33" s="429"/>
      <c r="AA33" s="424"/>
      <c r="AB33" s="428"/>
      <c r="AC33" s="405"/>
      <c r="AD33" s="428"/>
      <c r="AE33" s="423"/>
      <c r="AF33" s="428"/>
      <c r="AG33" s="423"/>
      <c r="AH33" s="422"/>
      <c r="AI33" s="422"/>
      <c r="AJ33" s="374"/>
      <c r="AK33" s="424"/>
      <c r="AL33" s="429"/>
      <c r="AM33" s="424"/>
      <c r="AN33" s="429"/>
      <c r="AO33" s="424"/>
      <c r="AP33" s="429"/>
      <c r="AQ33" s="424"/>
      <c r="AR33" s="422"/>
      <c r="AS33" s="422"/>
      <c r="AT33" s="374"/>
      <c r="AU33" s="377"/>
      <c r="AV33" s="452"/>
      <c r="AW33" s="460"/>
      <c r="AX33" s="461"/>
      <c r="AY33" s="462"/>
    </row>
    <row r="34" spans="1:51">
      <c r="A34" s="366" t="s">
        <v>1196</v>
      </c>
      <c r="B34" s="374"/>
      <c r="C34" s="375"/>
      <c r="D34" s="376"/>
      <c r="E34" s="377"/>
      <c r="F34" s="374"/>
      <c r="G34" s="375"/>
      <c r="H34" s="373"/>
      <c r="I34" s="405"/>
      <c r="J34" s="373"/>
      <c r="K34" s="405"/>
      <c r="L34" s="373">
        <v>6</v>
      </c>
      <c r="M34" s="405">
        <v>2</v>
      </c>
      <c r="N34" s="373"/>
      <c r="O34" s="405"/>
      <c r="P34" s="374"/>
      <c r="Q34" s="422"/>
      <c r="R34" s="373"/>
      <c r="S34" s="423"/>
      <c r="T34" s="374"/>
      <c r="U34" s="424"/>
      <c r="V34" s="428"/>
      <c r="W34" s="423"/>
      <c r="X34" s="429"/>
      <c r="Y34" s="424"/>
      <c r="Z34" s="429"/>
      <c r="AA34" s="424"/>
      <c r="AB34" s="428">
        <v>0</v>
      </c>
      <c r="AC34" s="405">
        <v>4</v>
      </c>
      <c r="AD34" s="428"/>
      <c r="AE34" s="423"/>
      <c r="AF34" s="428"/>
      <c r="AG34" s="423"/>
      <c r="AH34" s="422"/>
      <c r="AI34" s="422"/>
      <c r="AJ34" s="374"/>
      <c r="AK34" s="424"/>
      <c r="AL34" s="429"/>
      <c r="AM34" s="424"/>
      <c r="AN34" s="429"/>
      <c r="AO34" s="424"/>
      <c r="AP34" s="429"/>
      <c r="AQ34" s="424"/>
      <c r="AR34" s="422"/>
      <c r="AS34" s="422"/>
      <c r="AT34" s="374"/>
      <c r="AU34" s="377"/>
      <c r="AV34" s="452"/>
      <c r="AW34" s="460"/>
      <c r="AX34" s="461"/>
      <c r="AY34" s="462"/>
    </row>
    <row r="35" spans="1:51">
      <c r="A35" s="366" t="s">
        <v>1288</v>
      </c>
      <c r="B35" s="374"/>
      <c r="C35" s="375"/>
      <c r="D35" s="376"/>
      <c r="E35" s="377"/>
      <c r="F35" s="374"/>
      <c r="G35" s="375"/>
      <c r="H35" s="373"/>
      <c r="I35" s="405"/>
      <c r="J35" s="373"/>
      <c r="K35" s="405"/>
      <c r="L35" s="373"/>
      <c r="M35" s="405"/>
      <c r="N35" s="373"/>
      <c r="O35" s="405"/>
      <c r="P35" s="374"/>
      <c r="Q35" s="422"/>
      <c r="R35" s="373"/>
      <c r="S35" s="423"/>
      <c r="T35" s="374"/>
      <c r="U35" s="424"/>
      <c r="V35" s="428"/>
      <c r="W35" s="423"/>
      <c r="X35" s="429"/>
      <c r="Y35" s="424"/>
      <c r="Z35" s="429"/>
      <c r="AA35" s="424"/>
      <c r="AB35" s="428"/>
      <c r="AC35" s="405"/>
      <c r="AD35" s="428"/>
      <c r="AE35" s="423"/>
      <c r="AF35" s="428"/>
      <c r="AG35" s="423"/>
      <c r="AH35" s="422"/>
      <c r="AI35" s="422"/>
      <c r="AJ35" s="374"/>
      <c r="AK35" s="424"/>
      <c r="AL35" s="429"/>
      <c r="AM35" s="424"/>
      <c r="AN35" s="429"/>
      <c r="AO35" s="424"/>
      <c r="AP35" s="429"/>
      <c r="AQ35" s="424"/>
      <c r="AR35" s="422"/>
      <c r="AS35" s="422"/>
      <c r="AT35" s="374"/>
      <c r="AU35" s="377"/>
      <c r="AV35" s="452"/>
      <c r="AW35" s="460"/>
      <c r="AX35" s="461"/>
      <c r="AY35" s="462"/>
    </row>
    <row r="36" spans="1:51">
      <c r="A36" s="366" t="s">
        <v>1201</v>
      </c>
      <c r="B36" s="374"/>
      <c r="C36" s="375"/>
      <c r="D36" s="376"/>
      <c r="E36" s="377"/>
      <c r="F36" s="374"/>
      <c r="G36" s="375"/>
      <c r="H36" s="373"/>
      <c r="I36" s="405"/>
      <c r="J36" s="373"/>
      <c r="K36" s="405"/>
      <c r="L36" s="373"/>
      <c r="M36" s="405"/>
      <c r="N36" s="373"/>
      <c r="O36" s="405"/>
      <c r="P36" s="374"/>
      <c r="Q36" s="422"/>
      <c r="R36" s="373"/>
      <c r="S36" s="423"/>
      <c r="T36" s="374"/>
      <c r="U36" s="424"/>
      <c r="V36" s="428"/>
      <c r="W36" s="423"/>
      <c r="X36" s="429"/>
      <c r="Y36" s="424"/>
      <c r="Z36" s="429"/>
      <c r="AA36" s="424"/>
      <c r="AB36" s="428"/>
      <c r="AC36" s="405"/>
      <c r="AD36" s="428"/>
      <c r="AE36" s="423"/>
      <c r="AF36" s="428"/>
      <c r="AG36" s="423"/>
      <c r="AH36" s="422"/>
      <c r="AI36" s="422"/>
      <c r="AJ36" s="374"/>
      <c r="AK36" s="424"/>
      <c r="AL36" s="429"/>
      <c r="AM36" s="424"/>
      <c r="AN36" s="429"/>
      <c r="AO36" s="424"/>
      <c r="AP36" s="429"/>
      <c r="AQ36" s="424"/>
      <c r="AR36" s="422"/>
      <c r="AS36" s="422"/>
      <c r="AT36" s="374"/>
      <c r="AU36" s="377"/>
      <c r="AV36" s="452"/>
      <c r="AW36" s="460"/>
      <c r="AX36" s="461"/>
      <c r="AY36" s="462"/>
    </row>
    <row r="37" spans="1:51" ht="15.75" thickBot="1">
      <c r="A37" s="366" t="s">
        <v>1289</v>
      </c>
      <c r="B37" s="374"/>
      <c r="C37" s="375"/>
      <c r="D37" s="376"/>
      <c r="E37" s="377"/>
      <c r="F37" s="374"/>
      <c r="G37" s="375"/>
      <c r="H37" s="373"/>
      <c r="I37" s="405"/>
      <c r="J37" s="373"/>
      <c r="K37" s="405"/>
      <c r="L37" s="373"/>
      <c r="M37" s="405"/>
      <c r="N37" s="373"/>
      <c r="O37" s="405"/>
      <c r="P37" s="374"/>
      <c r="Q37" s="422"/>
      <c r="R37" s="373"/>
      <c r="S37" s="423"/>
      <c r="T37" s="374"/>
      <c r="U37" s="424"/>
      <c r="V37" s="428"/>
      <c r="W37" s="423"/>
      <c r="X37" s="429"/>
      <c r="Y37" s="424"/>
      <c r="Z37" s="429"/>
      <c r="AA37" s="424"/>
      <c r="AB37" s="428">
        <v>0</v>
      </c>
      <c r="AC37" s="405">
        <v>7</v>
      </c>
      <c r="AD37" s="428"/>
      <c r="AE37" s="423"/>
      <c r="AF37" s="428"/>
      <c r="AG37" s="423"/>
      <c r="AH37" s="422"/>
      <c r="AI37" s="422"/>
      <c r="AJ37" s="374"/>
      <c r="AK37" s="424"/>
      <c r="AL37" s="429"/>
      <c r="AM37" s="424"/>
      <c r="AN37" s="429"/>
      <c r="AO37" s="424"/>
      <c r="AP37" s="429"/>
      <c r="AQ37" s="424"/>
      <c r="AR37" s="422"/>
      <c r="AS37" s="422"/>
      <c r="AT37" s="374"/>
      <c r="AU37" s="377"/>
      <c r="AV37" s="452"/>
      <c r="AW37" s="460"/>
      <c r="AX37" s="461"/>
      <c r="AY37" s="462"/>
    </row>
    <row r="38" spans="1:51" ht="15.75" thickBot="1">
      <c r="A38" s="380" t="s">
        <v>22</v>
      </c>
      <c r="B38" s="381">
        <v>0</v>
      </c>
      <c r="C38" s="382">
        <v>0</v>
      </c>
      <c r="D38" s="383">
        <v>0</v>
      </c>
      <c r="E38" s="384">
        <v>0</v>
      </c>
      <c r="F38" s="381">
        <v>0</v>
      </c>
      <c r="G38" s="382">
        <v>0</v>
      </c>
      <c r="H38" s="385">
        <f t="shared" ref="H38:M38" si="1">SUM(H29:H37)</f>
        <v>0</v>
      </c>
      <c r="I38" s="407">
        <f t="shared" si="1"/>
        <v>0</v>
      </c>
      <c r="J38" s="385">
        <f t="shared" si="1"/>
        <v>500</v>
      </c>
      <c r="K38" s="407">
        <f t="shared" si="1"/>
        <v>4</v>
      </c>
      <c r="L38" s="385">
        <f t="shared" si="1"/>
        <v>40</v>
      </c>
      <c r="M38" s="407">
        <f t="shared" si="1"/>
        <v>5</v>
      </c>
      <c r="N38" s="385">
        <v>0</v>
      </c>
      <c r="O38" s="407">
        <v>0</v>
      </c>
      <c r="P38" s="381">
        <v>0</v>
      </c>
      <c r="Q38" s="432">
        <v>0</v>
      </c>
      <c r="R38" s="385">
        <v>0</v>
      </c>
      <c r="S38" s="433">
        <v>0</v>
      </c>
      <c r="T38" s="381">
        <v>0</v>
      </c>
      <c r="U38" s="434">
        <v>0</v>
      </c>
      <c r="V38" s="435">
        <v>0</v>
      </c>
      <c r="W38" s="433">
        <v>0</v>
      </c>
      <c r="X38" s="436">
        <v>0</v>
      </c>
      <c r="Y38" s="434">
        <v>0</v>
      </c>
      <c r="Z38" s="436">
        <v>0</v>
      </c>
      <c r="AA38" s="434">
        <v>0</v>
      </c>
      <c r="AB38" s="435">
        <v>0</v>
      </c>
      <c r="AC38" s="407">
        <f>SUM(AC29:AC37)</f>
        <v>13</v>
      </c>
      <c r="AD38" s="435">
        <v>0</v>
      </c>
      <c r="AE38" s="433">
        <v>0</v>
      </c>
      <c r="AF38" s="435">
        <v>0</v>
      </c>
      <c r="AG38" s="433">
        <v>0</v>
      </c>
      <c r="AH38" s="432">
        <v>0</v>
      </c>
      <c r="AI38" s="432">
        <v>0</v>
      </c>
      <c r="AJ38" s="381">
        <v>0</v>
      </c>
      <c r="AK38" s="434">
        <v>0</v>
      </c>
      <c r="AL38" s="436">
        <v>0</v>
      </c>
      <c r="AM38" s="434">
        <v>0</v>
      </c>
      <c r="AN38" s="436">
        <v>0</v>
      </c>
      <c r="AO38" s="434">
        <v>0</v>
      </c>
      <c r="AP38" s="436">
        <v>0</v>
      </c>
      <c r="AQ38" s="434">
        <v>0</v>
      </c>
      <c r="AR38" s="432">
        <v>0</v>
      </c>
      <c r="AS38" s="432">
        <v>0</v>
      </c>
      <c r="AT38" s="381">
        <v>0</v>
      </c>
      <c r="AU38" s="384">
        <v>0</v>
      </c>
      <c r="AV38" s="453">
        <v>0</v>
      </c>
      <c r="AW38" s="463">
        <v>0</v>
      </c>
      <c r="AX38" s="464">
        <v>0</v>
      </c>
      <c r="AY38" s="465">
        <v>0</v>
      </c>
    </row>
    <row r="39" spans="1:51">
      <c r="A39" s="386"/>
      <c r="B39" s="387"/>
      <c r="C39" s="387"/>
      <c r="D39" s="387"/>
      <c r="E39" s="387"/>
      <c r="F39" s="387"/>
      <c r="G39" s="387"/>
      <c r="H39" s="388"/>
      <c r="I39" s="388"/>
      <c r="J39" s="1677" t="s">
        <v>1438</v>
      </c>
      <c r="K39" s="1677"/>
      <c r="L39" s="1677" t="s">
        <v>1466</v>
      </c>
      <c r="M39" s="1677"/>
      <c r="N39" s="388"/>
      <c r="O39" s="388"/>
      <c r="P39" s="387"/>
      <c r="Q39" s="387"/>
      <c r="R39" s="388"/>
      <c r="S39" s="388"/>
      <c r="T39" s="387"/>
      <c r="U39" s="387"/>
      <c r="V39" s="388"/>
      <c r="W39" s="388"/>
      <c r="X39" s="387"/>
      <c r="Y39" s="387"/>
      <c r="Z39" s="387"/>
      <c r="AA39" s="387"/>
      <c r="AB39" s="388"/>
      <c r="AC39" s="388"/>
      <c r="AD39" s="388"/>
      <c r="AE39" s="388"/>
      <c r="AF39" s="388"/>
      <c r="AG39" s="388"/>
      <c r="AH39" s="387"/>
      <c r="AI39" s="387"/>
      <c r="AJ39" s="387"/>
      <c r="AK39" s="387"/>
      <c r="AL39" s="387"/>
      <c r="AM39" s="387"/>
      <c r="AN39" s="387"/>
      <c r="AO39" s="387"/>
      <c r="AP39" s="387"/>
      <c r="AQ39" s="387"/>
      <c r="AR39" s="387"/>
      <c r="AS39" s="387"/>
      <c r="AT39" s="387"/>
      <c r="AU39" s="387"/>
      <c r="AV39" s="266"/>
      <c r="AW39" s="266"/>
      <c r="AX39" s="466"/>
      <c r="AY39" s="466"/>
    </row>
    <row r="40" spans="1:51">
      <c r="A40" s="386"/>
      <c r="B40" s="387"/>
      <c r="C40" s="387"/>
      <c r="D40" s="387"/>
      <c r="E40" s="387"/>
      <c r="F40" s="387"/>
      <c r="G40" s="387"/>
      <c r="H40" s="388"/>
      <c r="I40" s="388"/>
      <c r="J40" s="388"/>
      <c r="K40" s="388"/>
      <c r="L40" s="388"/>
      <c r="M40" s="388"/>
      <c r="N40" s="388"/>
      <c r="O40" s="388"/>
      <c r="P40" s="387"/>
      <c r="Q40" s="387"/>
      <c r="R40" s="388"/>
      <c r="S40" s="388"/>
      <c r="T40" s="387"/>
      <c r="U40" s="387"/>
      <c r="V40" s="388"/>
      <c r="W40" s="388"/>
      <c r="X40" s="387"/>
      <c r="Y40" s="387"/>
      <c r="Z40" s="387"/>
      <c r="AA40" s="387"/>
      <c r="AB40" s="388"/>
      <c r="AC40" s="388"/>
      <c r="AD40" s="388"/>
      <c r="AE40" s="388"/>
      <c r="AF40" s="388"/>
      <c r="AG40" s="388"/>
      <c r="AH40" s="387"/>
      <c r="AI40" s="387"/>
      <c r="AJ40" s="387"/>
      <c r="AK40" s="387"/>
      <c r="AL40" s="387"/>
      <c r="AM40" s="387"/>
      <c r="AN40" s="387"/>
      <c r="AO40" s="387"/>
      <c r="AP40" s="387"/>
      <c r="AQ40" s="387"/>
      <c r="AR40" s="387"/>
      <c r="AS40" s="387"/>
      <c r="AT40" s="387"/>
      <c r="AU40" s="387"/>
      <c r="AV40" s="266"/>
      <c r="AW40" s="266"/>
      <c r="AX40" s="466"/>
      <c r="AY40" s="466"/>
    </row>
    <row r="41" spans="1:51">
      <c r="A41" s="386"/>
      <c r="B41" s="387"/>
      <c r="C41" s="387"/>
      <c r="D41" s="387"/>
      <c r="E41" s="387"/>
      <c r="F41" s="387"/>
      <c r="G41" s="387"/>
      <c r="H41" s="388"/>
      <c r="I41" s="388"/>
      <c r="J41" s="388"/>
      <c r="K41" s="388"/>
      <c r="L41" s="388"/>
      <c r="M41" s="388"/>
      <c r="N41" s="388"/>
      <c r="O41" s="388"/>
      <c r="P41" s="387"/>
      <c r="Q41" s="387"/>
      <c r="R41" s="388"/>
      <c r="S41" s="388"/>
      <c r="T41" s="387"/>
      <c r="U41" s="387"/>
      <c r="V41" s="388"/>
      <c r="W41" s="388"/>
      <c r="X41" s="387"/>
      <c r="Y41" s="387"/>
      <c r="Z41" s="387"/>
      <c r="AA41" s="387"/>
      <c r="AB41" s="388"/>
      <c r="AC41" s="388"/>
      <c r="AD41" s="388"/>
      <c r="AE41" s="388"/>
      <c r="AF41" s="388"/>
      <c r="AG41" s="388"/>
      <c r="AH41" s="387"/>
      <c r="AI41" s="387"/>
      <c r="AJ41" s="387"/>
      <c r="AK41" s="387"/>
      <c r="AL41" s="387"/>
      <c r="AM41" s="387"/>
      <c r="AN41" s="387"/>
      <c r="AO41" s="387"/>
      <c r="AP41" s="387"/>
      <c r="AQ41" s="387"/>
      <c r="AR41" s="387"/>
      <c r="AS41" s="387"/>
      <c r="AT41" s="387"/>
      <c r="AU41" s="387"/>
      <c r="AV41" s="266"/>
      <c r="AW41" s="266"/>
      <c r="AX41" s="466"/>
      <c r="AY41" s="466"/>
    </row>
    <row r="42" spans="1:51">
      <c r="A42" s="386"/>
      <c r="B42" s="387"/>
      <c r="C42" s="387"/>
      <c r="D42" s="387"/>
      <c r="E42" s="387"/>
      <c r="F42" s="387"/>
      <c r="G42" s="387"/>
      <c r="H42" s="388"/>
      <c r="I42" s="388"/>
      <c r="J42" s="388"/>
      <c r="K42" s="388"/>
      <c r="L42" s="388"/>
      <c r="M42" s="388"/>
      <c r="N42" s="388"/>
      <c r="O42" s="388"/>
      <c r="P42" s="387"/>
      <c r="Q42" s="387"/>
      <c r="R42" s="388"/>
      <c r="S42" s="388"/>
      <c r="T42" s="387"/>
      <c r="U42" s="387"/>
      <c r="V42" s="388"/>
      <c r="W42" s="388"/>
      <c r="X42" s="387"/>
      <c r="Y42" s="387"/>
      <c r="Z42" s="387"/>
      <c r="AA42" s="387"/>
      <c r="AB42" s="388"/>
      <c r="AC42" s="388"/>
      <c r="AD42" s="388"/>
      <c r="AE42" s="388"/>
      <c r="AF42" s="388"/>
      <c r="AG42" s="388"/>
      <c r="AH42" s="387"/>
      <c r="AI42" s="387"/>
      <c r="AJ42" s="387"/>
      <c r="AK42" s="387"/>
      <c r="AL42" s="387"/>
      <c r="AM42" s="387"/>
      <c r="AN42" s="387"/>
      <c r="AO42" s="387"/>
      <c r="AP42" s="387"/>
      <c r="AQ42" s="387"/>
      <c r="AR42" s="387"/>
      <c r="AS42" s="387"/>
      <c r="AT42" s="387"/>
      <c r="AU42" s="387"/>
      <c r="AV42" s="266"/>
      <c r="AW42" s="266"/>
      <c r="AX42" s="466"/>
      <c r="AY42" s="466"/>
    </row>
    <row r="43" spans="1:51">
      <c r="A43" s="386"/>
      <c r="B43" s="387"/>
      <c r="C43" s="387"/>
      <c r="D43" s="387"/>
      <c r="E43" s="387"/>
      <c r="F43" s="387"/>
      <c r="G43" s="387"/>
      <c r="H43" s="388"/>
      <c r="I43" s="388"/>
      <c r="J43" s="388"/>
      <c r="K43" s="388"/>
      <c r="L43" s="388"/>
      <c r="M43" s="388"/>
      <c r="N43" s="388"/>
      <c r="O43" s="388"/>
      <c r="P43" s="387"/>
      <c r="Q43" s="387"/>
      <c r="R43" s="388"/>
      <c r="S43" s="388"/>
      <c r="T43" s="387"/>
      <c r="U43" s="387"/>
      <c r="V43" s="388"/>
      <c r="W43" s="388"/>
      <c r="X43" s="387"/>
      <c r="Y43" s="387"/>
      <c r="Z43" s="387"/>
      <c r="AA43" s="387"/>
      <c r="AB43" s="388"/>
      <c r="AC43" s="388"/>
      <c r="AD43" s="388"/>
      <c r="AE43" s="388"/>
      <c r="AF43" s="388"/>
      <c r="AG43" s="388"/>
      <c r="AH43" s="387"/>
      <c r="AI43" s="387"/>
      <c r="AJ43" s="387"/>
      <c r="AK43" s="387"/>
      <c r="AL43" s="387"/>
      <c r="AM43" s="387"/>
      <c r="AN43" s="387"/>
      <c r="AO43" s="387"/>
      <c r="AP43" s="387"/>
      <c r="AQ43" s="387"/>
      <c r="AR43" s="387"/>
      <c r="AS43" s="387"/>
      <c r="AT43" s="387"/>
      <c r="AU43" s="387"/>
      <c r="AV43" s="266"/>
      <c r="AW43" s="266"/>
      <c r="AX43" s="466"/>
      <c r="AY43" s="466"/>
    </row>
    <row r="44" spans="1:51">
      <c r="A44" s="386"/>
      <c r="B44" s="387"/>
      <c r="C44" s="387"/>
      <c r="D44" s="387"/>
      <c r="E44" s="387"/>
      <c r="F44" s="387"/>
      <c r="G44" s="387"/>
      <c r="H44" s="388"/>
      <c r="I44" s="388"/>
      <c r="J44" s="388"/>
      <c r="K44" s="388"/>
      <c r="L44" s="388"/>
      <c r="M44" s="388"/>
      <c r="N44" s="388"/>
      <c r="O44" s="388"/>
      <c r="P44" s="387"/>
      <c r="Q44" s="387"/>
      <c r="R44" s="388"/>
      <c r="S44" s="388"/>
      <c r="T44" s="387"/>
      <c r="U44" s="387"/>
      <c r="V44" s="388"/>
      <c r="W44" s="388"/>
      <c r="X44" s="387"/>
      <c r="Y44" s="387"/>
      <c r="Z44" s="387"/>
      <c r="AA44" s="387"/>
      <c r="AB44" s="388"/>
      <c r="AC44" s="388"/>
      <c r="AD44" s="388"/>
      <c r="AE44" s="388"/>
      <c r="AF44" s="388"/>
      <c r="AG44" s="388"/>
      <c r="AH44" s="387"/>
      <c r="AI44" s="387"/>
      <c r="AJ44" s="387"/>
      <c r="AK44" s="387"/>
      <c r="AL44" s="387"/>
      <c r="AM44" s="387"/>
      <c r="AN44" s="387"/>
      <c r="AO44" s="387"/>
      <c r="AP44" s="387"/>
      <c r="AQ44" s="387"/>
      <c r="AR44" s="387"/>
      <c r="AS44" s="387"/>
      <c r="AT44" s="387"/>
      <c r="AU44" s="387"/>
      <c r="AV44" s="266"/>
      <c r="AW44" s="266"/>
      <c r="AX44" s="466"/>
      <c r="AY44" s="466"/>
    </row>
    <row r="45" spans="1:51">
      <c r="A45" s="386"/>
      <c r="B45" s="387"/>
      <c r="C45" s="387"/>
      <c r="D45" s="387"/>
      <c r="E45" s="387"/>
      <c r="F45" s="387"/>
      <c r="G45" s="387"/>
      <c r="H45" s="388"/>
      <c r="I45" s="388"/>
      <c r="J45" s="388"/>
      <c r="K45" s="388"/>
      <c r="L45" s="388"/>
      <c r="M45" s="388"/>
      <c r="N45" s="388"/>
      <c r="O45" s="388"/>
      <c r="P45" s="387"/>
      <c r="Q45" s="387"/>
      <c r="R45" s="388"/>
      <c r="S45" s="388"/>
      <c r="T45" s="387"/>
      <c r="U45" s="387"/>
      <c r="V45" s="388"/>
      <c r="W45" s="388"/>
      <c r="X45" s="387"/>
      <c r="Y45" s="387"/>
      <c r="Z45" s="387"/>
      <c r="AA45" s="387"/>
      <c r="AB45" s="388"/>
      <c r="AC45" s="388"/>
      <c r="AD45" s="388"/>
      <c r="AE45" s="388"/>
      <c r="AF45" s="388"/>
      <c r="AG45" s="388"/>
      <c r="AH45" s="387"/>
      <c r="AI45" s="387"/>
      <c r="AJ45" s="387"/>
      <c r="AK45" s="387"/>
      <c r="AL45" s="387"/>
      <c r="AM45" s="387"/>
      <c r="AN45" s="387"/>
      <c r="AO45" s="387"/>
      <c r="AP45" s="387"/>
      <c r="AQ45" s="387"/>
      <c r="AR45" s="387"/>
      <c r="AS45" s="387"/>
      <c r="AT45" s="387"/>
      <c r="AU45" s="387"/>
      <c r="AV45" s="266"/>
      <c r="AW45" s="266"/>
      <c r="AX45" s="466"/>
      <c r="AY45" s="466"/>
    </row>
    <row r="46" spans="1:51">
      <c r="A46" s="386"/>
      <c r="B46" s="387"/>
      <c r="C46" s="387"/>
      <c r="D46" s="387"/>
      <c r="E46" s="387"/>
      <c r="F46" s="387"/>
      <c r="G46" s="387"/>
      <c r="H46" s="388"/>
      <c r="I46" s="388"/>
      <c r="J46" s="388"/>
      <c r="K46" s="388"/>
      <c r="L46" s="388"/>
      <c r="M46" s="388"/>
      <c r="N46" s="388"/>
      <c r="O46" s="388"/>
      <c r="P46" s="387"/>
      <c r="Q46" s="387"/>
      <c r="R46" s="388"/>
      <c r="S46" s="388"/>
      <c r="T46" s="387"/>
      <c r="U46" s="387"/>
      <c r="V46" s="388"/>
      <c r="W46" s="388"/>
      <c r="X46" s="387"/>
      <c r="Y46" s="387"/>
      <c r="Z46" s="387"/>
      <c r="AA46" s="387"/>
      <c r="AB46" s="388"/>
      <c r="AC46" s="388"/>
      <c r="AD46" s="388"/>
      <c r="AE46" s="388"/>
      <c r="AF46" s="388"/>
      <c r="AG46" s="388"/>
      <c r="AH46" s="387"/>
      <c r="AI46" s="387"/>
      <c r="AJ46" s="387"/>
      <c r="AK46" s="387"/>
      <c r="AL46" s="387"/>
      <c r="AM46" s="387"/>
      <c r="AN46" s="387"/>
      <c r="AO46" s="387"/>
      <c r="AP46" s="387"/>
      <c r="AQ46" s="387"/>
      <c r="AR46" s="387"/>
      <c r="AS46" s="387"/>
      <c r="AT46" s="387"/>
      <c r="AU46" s="387"/>
      <c r="AV46" s="266"/>
      <c r="AW46" s="266"/>
      <c r="AX46" s="466"/>
      <c r="AY46" s="466"/>
    </row>
    <row r="47" spans="1:51">
      <c r="A47" s="386"/>
      <c r="B47" s="387"/>
      <c r="C47" s="387"/>
      <c r="D47" s="387"/>
      <c r="E47" s="387"/>
      <c r="F47" s="387"/>
      <c r="G47" s="387"/>
      <c r="H47" s="388"/>
      <c r="I47" s="388"/>
      <c r="J47" s="388"/>
      <c r="K47" s="388"/>
      <c r="L47" s="388"/>
      <c r="M47" s="388"/>
      <c r="N47" s="388"/>
      <c r="O47" s="388"/>
      <c r="P47" s="387"/>
      <c r="Q47" s="387"/>
      <c r="R47" s="388"/>
      <c r="S47" s="388"/>
      <c r="T47" s="387"/>
      <c r="U47" s="387"/>
      <c r="V47" s="388"/>
      <c r="W47" s="388"/>
      <c r="X47" s="387"/>
      <c r="Y47" s="387"/>
      <c r="Z47" s="387"/>
      <c r="AA47" s="387"/>
      <c r="AB47" s="388"/>
      <c r="AC47" s="388"/>
      <c r="AD47" s="388"/>
      <c r="AE47" s="388"/>
      <c r="AF47" s="388"/>
      <c r="AG47" s="388"/>
      <c r="AH47" s="387"/>
      <c r="AI47" s="387"/>
      <c r="AJ47" s="387"/>
      <c r="AK47" s="387"/>
      <c r="AL47" s="387"/>
      <c r="AM47" s="387"/>
      <c r="AN47" s="387"/>
      <c r="AO47" s="387"/>
      <c r="AP47" s="387"/>
      <c r="AQ47" s="387"/>
      <c r="AR47" s="387"/>
      <c r="AS47" s="387"/>
      <c r="AT47" s="387"/>
      <c r="AU47" s="387"/>
      <c r="AV47" s="266"/>
      <c r="AW47" s="266"/>
      <c r="AX47" s="466"/>
      <c r="AY47" s="466"/>
    </row>
    <row r="48" spans="1:51">
      <c r="A48" s="386"/>
      <c r="B48" s="387"/>
      <c r="C48" s="387"/>
      <c r="D48" s="387"/>
      <c r="E48" s="387"/>
      <c r="F48" s="387"/>
      <c r="G48" s="387"/>
      <c r="H48" s="388"/>
      <c r="I48" s="388"/>
      <c r="J48" s="388"/>
      <c r="K48" s="388"/>
      <c r="L48" s="388"/>
      <c r="M48" s="388"/>
      <c r="N48" s="388"/>
      <c r="O48" s="388"/>
      <c r="P48" s="387"/>
      <c r="Q48" s="387"/>
      <c r="R48" s="388"/>
      <c r="S48" s="388"/>
      <c r="T48" s="387"/>
      <c r="U48" s="387"/>
      <c r="V48" s="388"/>
      <c r="W48" s="388"/>
      <c r="X48" s="387"/>
      <c r="Y48" s="387"/>
      <c r="Z48" s="387"/>
      <c r="AA48" s="387"/>
      <c r="AB48" s="388"/>
      <c r="AC48" s="388"/>
      <c r="AD48" s="388"/>
      <c r="AE48" s="388"/>
      <c r="AF48" s="388"/>
      <c r="AG48" s="388"/>
      <c r="AH48" s="387"/>
      <c r="AI48" s="387"/>
      <c r="AJ48" s="387"/>
      <c r="AK48" s="387"/>
      <c r="AL48" s="387"/>
      <c r="AM48" s="387"/>
      <c r="AN48" s="387"/>
      <c r="AO48" s="387"/>
      <c r="AP48" s="387"/>
      <c r="AQ48" s="387"/>
      <c r="AR48" s="387"/>
      <c r="AS48" s="387"/>
      <c r="AT48" s="387"/>
      <c r="AU48" s="387"/>
      <c r="AV48" s="266"/>
      <c r="AW48" s="266"/>
      <c r="AX48" s="466"/>
      <c r="AY48" s="466"/>
    </row>
    <row r="49" spans="1:51">
      <c r="A49" s="386"/>
      <c r="B49" s="387"/>
      <c r="C49" s="387"/>
      <c r="D49" s="387"/>
      <c r="E49" s="387"/>
      <c r="F49" s="387"/>
      <c r="G49" s="387"/>
      <c r="H49" s="388"/>
      <c r="I49" s="388"/>
      <c r="J49" s="388"/>
      <c r="K49" s="388"/>
      <c r="L49" s="388"/>
      <c r="M49" s="388"/>
      <c r="N49" s="388"/>
      <c r="O49" s="388"/>
      <c r="P49" s="387"/>
      <c r="Q49" s="387"/>
      <c r="R49" s="388"/>
      <c r="S49" s="388"/>
      <c r="T49" s="387"/>
      <c r="U49" s="387"/>
      <c r="V49" s="388"/>
      <c r="W49" s="388"/>
      <c r="X49" s="387"/>
      <c r="Y49" s="387"/>
      <c r="Z49" s="387"/>
      <c r="AA49" s="387"/>
      <c r="AB49" s="388"/>
      <c r="AC49" s="388"/>
      <c r="AD49" s="388"/>
      <c r="AE49" s="388"/>
      <c r="AF49" s="388"/>
      <c r="AG49" s="388"/>
      <c r="AH49" s="387"/>
      <c r="AI49" s="387"/>
      <c r="AJ49" s="387"/>
      <c r="AK49" s="387"/>
      <c r="AL49" s="387"/>
      <c r="AM49" s="387"/>
      <c r="AN49" s="387"/>
      <c r="AO49" s="387"/>
      <c r="AP49" s="387"/>
      <c r="AQ49" s="387"/>
      <c r="AR49" s="387"/>
      <c r="AS49" s="387"/>
      <c r="AT49" s="387"/>
      <c r="AU49" s="387"/>
      <c r="AV49" s="266"/>
      <c r="AW49" s="266"/>
      <c r="AX49" s="466"/>
      <c r="AY49" s="466"/>
    </row>
    <row r="50" spans="1:51">
      <c r="A50" s="386"/>
      <c r="B50" s="387"/>
      <c r="C50" s="387"/>
      <c r="D50" s="387"/>
      <c r="E50" s="387"/>
      <c r="F50" s="387"/>
      <c r="G50" s="387"/>
      <c r="H50" s="388"/>
      <c r="I50" s="388"/>
      <c r="J50" s="388"/>
      <c r="K50" s="388"/>
      <c r="L50" s="388"/>
      <c r="M50" s="388"/>
      <c r="N50" s="388"/>
      <c r="O50" s="388"/>
      <c r="P50" s="387"/>
      <c r="Q50" s="387"/>
      <c r="R50" s="388"/>
      <c r="S50" s="388"/>
      <c r="T50" s="387"/>
      <c r="U50" s="387"/>
      <c r="V50" s="388"/>
      <c r="W50" s="388"/>
      <c r="X50" s="387"/>
      <c r="Y50" s="387"/>
      <c r="Z50" s="387"/>
      <c r="AA50" s="387"/>
      <c r="AB50" s="388"/>
      <c r="AC50" s="388"/>
      <c r="AD50" s="388"/>
      <c r="AE50" s="388"/>
      <c r="AF50" s="388"/>
      <c r="AG50" s="388"/>
      <c r="AH50" s="387"/>
      <c r="AI50" s="387"/>
      <c r="AJ50" s="387"/>
      <c r="AK50" s="387"/>
      <c r="AL50" s="387"/>
      <c r="AM50" s="387"/>
      <c r="AN50" s="387"/>
      <c r="AO50" s="387"/>
      <c r="AP50" s="387"/>
      <c r="AQ50" s="387"/>
      <c r="AR50" s="387"/>
      <c r="AS50" s="387"/>
      <c r="AT50" s="387"/>
      <c r="AU50" s="387"/>
      <c r="AV50" s="266"/>
      <c r="AW50" s="266"/>
      <c r="AX50" s="466"/>
      <c r="AY50" s="466"/>
    </row>
    <row r="51" spans="1:51">
      <c r="A51" s="386"/>
      <c r="B51" s="387"/>
      <c r="C51" s="387"/>
      <c r="D51" s="387"/>
      <c r="E51" s="387"/>
      <c r="F51" s="387"/>
      <c r="G51" s="387"/>
      <c r="H51" s="388"/>
      <c r="I51" s="388"/>
      <c r="J51" s="388"/>
      <c r="K51" s="388"/>
      <c r="L51" s="388"/>
      <c r="M51" s="388"/>
      <c r="N51" s="388"/>
      <c r="O51" s="388"/>
      <c r="P51" s="387"/>
      <c r="Q51" s="387"/>
      <c r="R51" s="388"/>
      <c r="S51" s="388"/>
      <c r="T51" s="387"/>
      <c r="U51" s="387"/>
      <c r="V51" s="388"/>
      <c r="W51" s="388"/>
      <c r="X51" s="387"/>
      <c r="Y51" s="387"/>
      <c r="Z51" s="387"/>
      <c r="AA51" s="387"/>
      <c r="AB51" s="388"/>
      <c r="AC51" s="388"/>
      <c r="AD51" s="388"/>
      <c r="AE51" s="388"/>
      <c r="AF51" s="388"/>
      <c r="AG51" s="388"/>
      <c r="AH51" s="387"/>
      <c r="AI51" s="387"/>
      <c r="AJ51" s="387"/>
      <c r="AK51" s="387"/>
      <c r="AL51" s="387"/>
      <c r="AM51" s="387"/>
      <c r="AN51" s="387"/>
      <c r="AO51" s="387"/>
      <c r="AP51" s="387"/>
      <c r="AQ51" s="387"/>
      <c r="AR51" s="387"/>
      <c r="AS51" s="387"/>
      <c r="AT51" s="387"/>
      <c r="AU51" s="387"/>
      <c r="AV51" s="266"/>
      <c r="AW51" s="266"/>
      <c r="AX51" s="466"/>
      <c r="AY51" s="466"/>
    </row>
    <row r="52" spans="1:51">
      <c r="A52" s="386"/>
      <c r="B52" s="387"/>
      <c r="C52" s="387"/>
      <c r="D52" s="387"/>
      <c r="E52" s="387"/>
      <c r="F52" s="387"/>
      <c r="G52" s="387"/>
      <c r="H52" s="388"/>
      <c r="I52" s="388"/>
      <c r="J52" s="388"/>
      <c r="K52" s="388"/>
      <c r="L52" s="388"/>
      <c r="M52" s="388"/>
      <c r="N52" s="388"/>
      <c r="O52" s="388"/>
      <c r="P52" s="387"/>
      <c r="Q52" s="387"/>
      <c r="R52" s="388"/>
      <c r="S52" s="388"/>
      <c r="T52" s="387"/>
      <c r="U52" s="387"/>
      <c r="V52" s="388"/>
      <c r="W52" s="388"/>
      <c r="X52" s="387"/>
      <c r="Y52" s="387"/>
      <c r="Z52" s="387"/>
      <c r="AA52" s="387"/>
      <c r="AB52" s="388"/>
      <c r="AC52" s="388"/>
      <c r="AD52" s="388"/>
      <c r="AE52" s="388"/>
      <c r="AF52" s="388"/>
      <c r="AG52" s="388"/>
      <c r="AH52" s="387"/>
      <c r="AI52" s="387"/>
      <c r="AJ52" s="387"/>
      <c r="AK52" s="387"/>
      <c r="AL52" s="387"/>
      <c r="AM52" s="387"/>
      <c r="AN52" s="387"/>
      <c r="AO52" s="387"/>
      <c r="AP52" s="387"/>
      <c r="AQ52" s="387"/>
      <c r="AR52" s="387"/>
      <c r="AS52" s="387"/>
      <c r="AT52" s="387"/>
      <c r="AU52" s="387"/>
      <c r="AV52" s="266"/>
      <c r="AW52" s="266"/>
      <c r="AX52" s="466"/>
      <c r="AY52" s="466"/>
    </row>
    <row r="53" spans="1:51">
      <c r="A53" s="386"/>
      <c r="B53" s="387"/>
      <c r="C53" s="387"/>
      <c r="D53" s="387"/>
      <c r="E53" s="387"/>
      <c r="F53" s="387"/>
      <c r="G53" s="387"/>
      <c r="H53" s="388"/>
      <c r="I53" s="388"/>
      <c r="J53" s="388"/>
      <c r="K53" s="388"/>
      <c r="L53" s="388"/>
      <c r="M53" s="388"/>
      <c r="N53" s="388"/>
      <c r="O53" s="388"/>
      <c r="P53" s="387"/>
      <c r="Q53" s="387"/>
      <c r="R53" s="388"/>
      <c r="S53" s="388"/>
      <c r="T53" s="387"/>
      <c r="U53" s="387"/>
      <c r="V53" s="388"/>
      <c r="W53" s="388"/>
      <c r="X53" s="387"/>
      <c r="Y53" s="387"/>
      <c r="Z53" s="387"/>
      <c r="AA53" s="387"/>
      <c r="AB53" s="388"/>
      <c r="AC53" s="388"/>
      <c r="AD53" s="388"/>
      <c r="AE53" s="388"/>
      <c r="AF53" s="388"/>
      <c r="AG53" s="388"/>
      <c r="AH53" s="387"/>
      <c r="AI53" s="387"/>
      <c r="AJ53" s="387"/>
      <c r="AK53" s="387"/>
      <c r="AL53" s="387"/>
      <c r="AM53" s="387"/>
      <c r="AN53" s="387"/>
      <c r="AO53" s="387"/>
      <c r="AP53" s="387"/>
      <c r="AQ53" s="387"/>
      <c r="AR53" s="387"/>
      <c r="AS53" s="387"/>
      <c r="AT53" s="387"/>
      <c r="AU53" s="387"/>
      <c r="AV53" s="266"/>
      <c r="AW53" s="266"/>
      <c r="AX53" s="466"/>
      <c r="AY53" s="466"/>
    </row>
    <row r="54" spans="1:51">
      <c r="A54" s="386"/>
      <c r="B54" s="387"/>
      <c r="C54" s="387"/>
      <c r="D54" s="387"/>
      <c r="E54" s="387"/>
      <c r="F54" s="387"/>
      <c r="G54" s="387"/>
      <c r="H54" s="388"/>
      <c r="I54" s="388"/>
      <c r="J54" s="388"/>
      <c r="K54" s="388"/>
      <c r="L54" s="388"/>
      <c r="M54" s="388"/>
      <c r="N54" s="388"/>
      <c r="O54" s="388"/>
      <c r="P54" s="387"/>
      <c r="Q54" s="387"/>
      <c r="R54" s="388"/>
      <c r="S54" s="388"/>
      <c r="T54" s="387"/>
      <c r="U54" s="387"/>
      <c r="V54" s="388"/>
      <c r="W54" s="388"/>
      <c r="X54" s="387"/>
      <c r="Y54" s="387"/>
      <c r="Z54" s="387"/>
      <c r="AA54" s="387"/>
      <c r="AB54" s="388"/>
      <c r="AC54" s="388"/>
      <c r="AD54" s="388"/>
      <c r="AE54" s="388"/>
      <c r="AF54" s="388"/>
      <c r="AG54" s="388"/>
      <c r="AH54" s="387"/>
      <c r="AI54" s="387"/>
      <c r="AJ54" s="387"/>
      <c r="AK54" s="387"/>
      <c r="AL54" s="387"/>
      <c r="AM54" s="387"/>
      <c r="AN54" s="387"/>
      <c r="AO54" s="387"/>
      <c r="AP54" s="387"/>
      <c r="AQ54" s="387"/>
      <c r="AR54" s="387"/>
      <c r="AS54" s="387"/>
      <c r="AT54" s="387"/>
      <c r="AU54" s="387"/>
      <c r="AV54" s="266"/>
      <c r="AW54" s="266"/>
      <c r="AX54" s="466"/>
      <c r="AY54" s="466"/>
    </row>
    <row r="55" spans="1:51">
      <c r="A55" s="386"/>
      <c r="B55" s="387"/>
      <c r="C55" s="387"/>
      <c r="D55" s="387"/>
      <c r="E55" s="387"/>
      <c r="F55" s="387"/>
      <c r="G55" s="387"/>
      <c r="H55" s="388"/>
      <c r="I55" s="388"/>
      <c r="J55" s="388"/>
      <c r="K55" s="388"/>
      <c r="L55" s="388"/>
      <c r="M55" s="388"/>
      <c r="N55" s="388"/>
      <c r="O55" s="388"/>
      <c r="P55" s="387"/>
      <c r="Q55" s="387"/>
      <c r="R55" s="388"/>
      <c r="S55" s="388"/>
      <c r="T55" s="387"/>
      <c r="U55" s="387"/>
      <c r="V55" s="388"/>
      <c r="W55" s="388"/>
      <c r="X55" s="387"/>
      <c r="Y55" s="387"/>
      <c r="Z55" s="387"/>
      <c r="AA55" s="387"/>
      <c r="AB55" s="388"/>
      <c r="AC55" s="388"/>
      <c r="AD55" s="388"/>
      <c r="AE55" s="388"/>
      <c r="AF55" s="388"/>
      <c r="AG55" s="388"/>
      <c r="AH55" s="387"/>
      <c r="AI55" s="387"/>
      <c r="AJ55" s="387"/>
      <c r="AK55" s="387"/>
      <c r="AL55" s="387"/>
      <c r="AM55" s="387"/>
      <c r="AN55" s="387"/>
      <c r="AO55" s="387"/>
      <c r="AP55" s="387"/>
      <c r="AQ55" s="387"/>
      <c r="AR55" s="387"/>
      <c r="AS55" s="387"/>
      <c r="AT55" s="387"/>
      <c r="AU55" s="387"/>
      <c r="AV55" s="266"/>
      <c r="AW55" s="266"/>
      <c r="AX55" s="466"/>
      <c r="AY55" s="466"/>
    </row>
    <row r="56" spans="1:51">
      <c r="A56" s="386"/>
      <c r="B56" s="387"/>
      <c r="C56" s="387"/>
      <c r="D56" s="387"/>
      <c r="E56" s="387"/>
      <c r="F56" s="387"/>
      <c r="G56" s="387"/>
      <c r="H56" s="388"/>
      <c r="I56" s="388"/>
      <c r="J56" s="388"/>
      <c r="K56" s="388"/>
      <c r="L56" s="388"/>
      <c r="M56" s="388"/>
      <c r="N56" s="388"/>
      <c r="O56" s="388"/>
      <c r="P56" s="387"/>
      <c r="Q56" s="387"/>
      <c r="R56" s="388"/>
      <c r="S56" s="388"/>
      <c r="T56" s="387"/>
      <c r="U56" s="387"/>
      <c r="V56" s="388"/>
      <c r="W56" s="388"/>
      <c r="X56" s="387"/>
      <c r="Y56" s="387"/>
      <c r="Z56" s="387"/>
      <c r="AA56" s="387"/>
      <c r="AB56" s="388"/>
      <c r="AC56" s="388"/>
      <c r="AD56" s="388"/>
      <c r="AE56" s="388"/>
      <c r="AF56" s="388"/>
      <c r="AG56" s="388"/>
      <c r="AH56" s="387"/>
      <c r="AI56" s="387"/>
      <c r="AJ56" s="387"/>
      <c r="AK56" s="387"/>
      <c r="AL56" s="387"/>
      <c r="AM56" s="387"/>
      <c r="AN56" s="387"/>
      <c r="AO56" s="387"/>
      <c r="AP56" s="387"/>
      <c r="AQ56" s="387"/>
      <c r="AR56" s="387"/>
      <c r="AS56" s="387"/>
      <c r="AT56" s="387"/>
      <c r="AU56" s="387"/>
      <c r="AV56" s="266"/>
      <c r="AW56" s="266"/>
      <c r="AX56" s="466"/>
      <c r="AY56" s="466"/>
    </row>
    <row r="57" spans="1:51">
      <c r="A57" s="386"/>
      <c r="B57" s="387"/>
      <c r="C57" s="387"/>
      <c r="D57" s="387"/>
      <c r="E57" s="387"/>
      <c r="F57" s="387"/>
      <c r="G57" s="387"/>
      <c r="H57" s="388"/>
      <c r="I57" s="388"/>
      <c r="J57" s="388"/>
      <c r="K57" s="388"/>
      <c r="L57" s="388"/>
      <c r="M57" s="388"/>
      <c r="N57" s="388"/>
      <c r="O57" s="388"/>
      <c r="P57" s="387"/>
      <c r="Q57" s="387"/>
      <c r="R57" s="388"/>
      <c r="S57" s="388"/>
      <c r="T57" s="387"/>
      <c r="U57" s="387"/>
      <c r="V57" s="388"/>
      <c r="W57" s="388"/>
      <c r="X57" s="387"/>
      <c r="Y57" s="387"/>
      <c r="Z57" s="387"/>
      <c r="AA57" s="387"/>
      <c r="AB57" s="388"/>
      <c r="AC57" s="388"/>
      <c r="AD57" s="388"/>
      <c r="AE57" s="388"/>
      <c r="AF57" s="388"/>
      <c r="AG57" s="388"/>
      <c r="AH57" s="387"/>
      <c r="AI57" s="387"/>
      <c r="AJ57" s="387"/>
      <c r="AK57" s="387"/>
      <c r="AL57" s="387"/>
      <c r="AM57" s="387"/>
      <c r="AN57" s="387"/>
      <c r="AO57" s="387"/>
      <c r="AP57" s="387"/>
      <c r="AQ57" s="387"/>
      <c r="AR57" s="387"/>
      <c r="AS57" s="387"/>
      <c r="AT57" s="387"/>
      <c r="AU57" s="387"/>
      <c r="AV57" s="266"/>
      <c r="AW57" s="266"/>
      <c r="AX57" s="466"/>
      <c r="AY57" s="466"/>
    </row>
    <row r="58" spans="1:51">
      <c r="A58" s="386"/>
      <c r="B58" s="387"/>
      <c r="C58" s="387"/>
      <c r="D58" s="387"/>
      <c r="E58" s="387"/>
      <c r="F58" s="387"/>
      <c r="G58" s="387"/>
      <c r="H58" s="388"/>
      <c r="I58" s="388"/>
      <c r="J58" s="388"/>
      <c r="K58" s="388"/>
      <c r="L58" s="388"/>
      <c r="M58" s="388"/>
      <c r="N58" s="388"/>
      <c r="O58" s="388"/>
      <c r="P58" s="387"/>
      <c r="Q58" s="387"/>
      <c r="R58" s="388"/>
      <c r="S58" s="388"/>
      <c r="T58" s="387"/>
      <c r="U58" s="387"/>
      <c r="V58" s="388"/>
      <c r="W58" s="388"/>
      <c r="X58" s="387"/>
      <c r="Y58" s="387"/>
      <c r="Z58" s="387"/>
      <c r="AA58" s="387"/>
      <c r="AB58" s="388"/>
      <c r="AC58" s="388"/>
      <c r="AD58" s="388"/>
      <c r="AE58" s="388"/>
      <c r="AF58" s="388"/>
      <c r="AG58" s="388"/>
      <c r="AH58" s="387"/>
      <c r="AI58" s="387"/>
      <c r="AJ58" s="387"/>
      <c r="AK58" s="387"/>
      <c r="AL58" s="387"/>
      <c r="AM58" s="387"/>
      <c r="AN58" s="387"/>
      <c r="AO58" s="387"/>
      <c r="AP58" s="387"/>
      <c r="AQ58" s="387"/>
      <c r="AR58" s="387"/>
      <c r="AS58" s="387"/>
      <c r="AT58" s="387"/>
      <c r="AU58" s="387"/>
      <c r="AV58" s="266"/>
      <c r="AW58" s="266"/>
      <c r="AX58" s="466"/>
      <c r="AY58" s="466"/>
    </row>
    <row r="59" spans="1:51">
      <c r="A59" s="386"/>
      <c r="B59" s="387"/>
      <c r="C59" s="387"/>
      <c r="D59" s="387"/>
      <c r="E59" s="387"/>
      <c r="F59" s="387"/>
      <c r="G59" s="387"/>
      <c r="H59" s="388"/>
      <c r="I59" s="388"/>
      <c r="J59" s="388"/>
      <c r="K59" s="388"/>
      <c r="L59" s="388"/>
      <c r="M59" s="388"/>
      <c r="N59" s="388"/>
      <c r="O59" s="388"/>
      <c r="P59" s="387"/>
      <c r="Q59" s="387"/>
      <c r="R59" s="388"/>
      <c r="S59" s="388"/>
      <c r="T59" s="387"/>
      <c r="U59" s="387"/>
      <c r="V59" s="388"/>
      <c r="W59" s="388"/>
      <c r="X59" s="387"/>
      <c r="Y59" s="387"/>
      <c r="Z59" s="387"/>
      <c r="AA59" s="387"/>
      <c r="AB59" s="388"/>
      <c r="AC59" s="388"/>
      <c r="AD59" s="388"/>
      <c r="AE59" s="388"/>
      <c r="AF59" s="388"/>
      <c r="AG59" s="388"/>
      <c r="AH59" s="387"/>
      <c r="AI59" s="387"/>
      <c r="AJ59" s="387"/>
      <c r="AK59" s="387"/>
      <c r="AL59" s="387"/>
      <c r="AM59" s="387"/>
      <c r="AN59" s="387"/>
      <c r="AO59" s="387"/>
      <c r="AP59" s="387"/>
      <c r="AQ59" s="387"/>
      <c r="AR59" s="387"/>
      <c r="AS59" s="387"/>
      <c r="AT59" s="387"/>
      <c r="AU59" s="387"/>
      <c r="AV59" s="266"/>
      <c r="AW59" s="266"/>
      <c r="AX59" s="466"/>
      <c r="AY59" s="466"/>
    </row>
    <row r="60" spans="1:51">
      <c r="A60" s="386"/>
      <c r="B60" s="387"/>
      <c r="C60" s="387"/>
      <c r="D60" s="387"/>
      <c r="E60" s="387"/>
      <c r="F60" s="387"/>
      <c r="G60" s="387"/>
      <c r="H60" s="388"/>
      <c r="I60" s="388"/>
      <c r="J60" s="388"/>
      <c r="K60" s="388"/>
      <c r="L60" s="388"/>
      <c r="M60" s="388"/>
      <c r="N60" s="388"/>
      <c r="O60" s="388"/>
      <c r="P60" s="387"/>
      <c r="Q60" s="387"/>
      <c r="R60" s="388"/>
      <c r="S60" s="388"/>
      <c r="T60" s="387"/>
      <c r="U60" s="387"/>
      <c r="V60" s="388"/>
      <c r="W60" s="388"/>
      <c r="X60" s="387"/>
      <c r="Y60" s="387"/>
      <c r="Z60" s="387"/>
      <c r="AA60" s="387"/>
      <c r="AB60" s="388"/>
      <c r="AC60" s="388"/>
      <c r="AD60" s="388"/>
      <c r="AE60" s="388"/>
      <c r="AF60" s="388"/>
      <c r="AG60" s="388"/>
      <c r="AH60" s="387"/>
      <c r="AI60" s="387"/>
      <c r="AJ60" s="387"/>
      <c r="AK60" s="387"/>
      <c r="AL60" s="387"/>
      <c r="AM60" s="387"/>
      <c r="AN60" s="387"/>
      <c r="AO60" s="387"/>
      <c r="AP60" s="387"/>
      <c r="AQ60" s="387"/>
      <c r="AR60" s="387"/>
      <c r="AS60" s="387"/>
      <c r="AT60" s="387"/>
      <c r="AU60" s="387"/>
      <c r="AV60" s="266"/>
      <c r="AW60" s="266"/>
      <c r="AX60" s="466"/>
      <c r="AY60" s="466"/>
    </row>
    <row r="61" spans="1:51">
      <c r="A61" s="386"/>
      <c r="B61" s="387"/>
      <c r="C61" s="387"/>
      <c r="D61" s="387"/>
      <c r="E61" s="387"/>
      <c r="F61" s="387"/>
      <c r="G61" s="387"/>
      <c r="H61" s="388"/>
      <c r="I61" s="388"/>
      <c r="J61" s="388"/>
      <c r="K61" s="388"/>
      <c r="L61" s="388"/>
      <c r="M61" s="388"/>
      <c r="N61" s="388"/>
      <c r="O61" s="388"/>
      <c r="P61" s="387"/>
      <c r="Q61" s="387"/>
      <c r="R61" s="388"/>
      <c r="S61" s="388"/>
      <c r="T61" s="387"/>
      <c r="U61" s="387"/>
      <c r="V61" s="388"/>
      <c r="W61" s="388"/>
      <c r="X61" s="387"/>
      <c r="Y61" s="387"/>
      <c r="Z61" s="387"/>
      <c r="AA61" s="387"/>
      <c r="AB61" s="388"/>
      <c r="AC61" s="388"/>
      <c r="AD61" s="388"/>
      <c r="AE61" s="388"/>
      <c r="AF61" s="388"/>
      <c r="AG61" s="388"/>
      <c r="AH61" s="387"/>
      <c r="AI61" s="387"/>
      <c r="AJ61" s="387"/>
      <c r="AK61" s="387"/>
      <c r="AL61" s="387"/>
      <c r="AM61" s="387"/>
      <c r="AN61" s="387"/>
      <c r="AO61" s="387"/>
      <c r="AP61" s="387"/>
      <c r="AQ61" s="387"/>
      <c r="AR61" s="387"/>
      <c r="AS61" s="387"/>
      <c r="AT61" s="387"/>
      <c r="AU61" s="387"/>
      <c r="AV61" s="266"/>
      <c r="AW61" s="266"/>
      <c r="AX61" s="466"/>
      <c r="AY61" s="466"/>
    </row>
    <row r="62" spans="1:51">
      <c r="A62" s="386"/>
      <c r="B62" s="387"/>
      <c r="C62" s="387"/>
      <c r="D62" s="387"/>
      <c r="E62" s="387"/>
      <c r="F62" s="387"/>
      <c r="G62" s="387"/>
      <c r="H62" s="388"/>
      <c r="I62" s="388"/>
      <c r="J62" s="388"/>
      <c r="K62" s="388"/>
      <c r="L62" s="388"/>
      <c r="M62" s="388"/>
      <c r="N62" s="388"/>
      <c r="O62" s="388"/>
      <c r="P62" s="387"/>
      <c r="Q62" s="387"/>
      <c r="R62" s="388"/>
      <c r="S62" s="388"/>
      <c r="T62" s="387"/>
      <c r="U62" s="387"/>
      <c r="V62" s="388"/>
      <c r="W62" s="388"/>
      <c r="X62" s="387"/>
      <c r="Y62" s="387"/>
      <c r="Z62" s="387"/>
      <c r="AA62" s="387"/>
      <c r="AB62" s="388"/>
      <c r="AC62" s="388"/>
      <c r="AD62" s="388"/>
      <c r="AE62" s="388"/>
      <c r="AF62" s="388"/>
      <c r="AG62" s="388"/>
      <c r="AH62" s="387"/>
      <c r="AI62" s="387"/>
      <c r="AJ62" s="387"/>
      <c r="AK62" s="387"/>
      <c r="AL62" s="387"/>
      <c r="AM62" s="387"/>
      <c r="AN62" s="387"/>
      <c r="AO62" s="387"/>
      <c r="AP62" s="387"/>
      <c r="AQ62" s="387"/>
      <c r="AR62" s="387"/>
      <c r="AS62" s="387"/>
      <c r="AT62" s="387"/>
      <c r="AU62" s="387"/>
      <c r="AV62" s="266"/>
      <c r="AW62" s="266"/>
      <c r="AX62" s="466"/>
      <c r="AY62" s="466"/>
    </row>
    <row r="65" spans="1:51" ht="15.75">
      <c r="A65" s="1670" t="s">
        <v>1313</v>
      </c>
      <c r="B65" s="1670"/>
      <c r="C65" s="1670"/>
      <c r="D65" s="1670"/>
      <c r="E65" s="1670"/>
      <c r="F65" s="1670"/>
      <c r="G65" s="1670"/>
      <c r="H65" s="1670"/>
      <c r="I65" s="1670"/>
      <c r="J65" s="1670"/>
      <c r="K65" s="1670"/>
      <c r="L65" s="1670"/>
      <c r="M65" s="1670"/>
      <c r="N65" s="1670"/>
      <c r="O65" s="1670"/>
      <c r="P65" s="1670"/>
      <c r="Q65" s="1670"/>
      <c r="R65" s="1670"/>
      <c r="S65" s="1670"/>
      <c r="T65" s="1670"/>
      <c r="U65" s="1670"/>
      <c r="V65" s="1670"/>
      <c r="W65" s="1670"/>
      <c r="X65" s="1670"/>
      <c r="Y65" s="1670"/>
      <c r="Z65" s="1670"/>
      <c r="AA65" s="1670"/>
      <c r="AB65" s="1670"/>
      <c r="AC65" s="1670"/>
      <c r="AD65" s="1670"/>
      <c r="AE65" s="1670"/>
      <c r="AF65" s="1670"/>
      <c r="AG65" s="1670"/>
      <c r="AH65" s="1670"/>
      <c r="AI65" s="1670"/>
      <c r="AJ65" s="1670"/>
      <c r="AK65" s="1670"/>
      <c r="AL65" s="1670"/>
      <c r="AM65" s="1670"/>
      <c r="AN65" s="1670"/>
      <c r="AO65" s="1670"/>
      <c r="AP65" s="1670"/>
      <c r="AQ65" s="1670"/>
      <c r="AR65" s="1670"/>
      <c r="AS65" s="1670"/>
      <c r="AT65" s="1670"/>
      <c r="AU65" s="1670"/>
      <c r="AV65" s="1670"/>
      <c r="AW65" s="1670"/>
    </row>
    <row r="66" spans="1:51" ht="15.75">
      <c r="A66" s="360"/>
      <c r="B66" s="360"/>
      <c r="C66" s="360"/>
      <c r="D66" s="360"/>
      <c r="E66" s="360"/>
      <c r="F66" s="360"/>
      <c r="G66" s="360"/>
      <c r="H66" s="361"/>
      <c r="I66" s="361"/>
      <c r="J66" s="361"/>
      <c r="K66" s="361"/>
      <c r="L66" s="361"/>
      <c r="M66" s="361"/>
      <c r="N66" s="361"/>
      <c r="O66" s="361"/>
      <c r="P66" s="360"/>
      <c r="Q66" s="1698" t="s">
        <v>1321</v>
      </c>
      <c r="R66" s="1698"/>
      <c r="S66" s="1698"/>
      <c r="T66" s="1698"/>
      <c r="U66" s="1698"/>
      <c r="V66" s="1698"/>
      <c r="W66" s="1698"/>
      <c r="X66" s="1698"/>
      <c r="Y66" s="1698"/>
      <c r="Z66" s="1698"/>
      <c r="AA66" s="1698"/>
      <c r="AB66" s="1698"/>
      <c r="AC66" s="361"/>
      <c r="AD66" s="361"/>
      <c r="AE66" s="361"/>
      <c r="AF66" s="361"/>
      <c r="AG66" s="361"/>
      <c r="AH66" s="360"/>
      <c r="AI66" s="360"/>
      <c r="AJ66" s="360"/>
      <c r="AK66" s="360"/>
      <c r="AL66" s="360"/>
      <c r="AM66" s="360"/>
      <c r="AN66" s="360"/>
      <c r="AO66" s="360"/>
      <c r="AP66" s="360"/>
      <c r="AQ66" s="360"/>
      <c r="AR66" s="360"/>
      <c r="AS66" s="360"/>
      <c r="AT66" s="360"/>
      <c r="AU66" s="360"/>
      <c r="AV66" s="360"/>
      <c r="AW66" s="360"/>
    </row>
    <row r="67" spans="1:51" ht="15.75">
      <c r="A67" s="360"/>
      <c r="B67" s="360"/>
      <c r="C67" s="360"/>
      <c r="D67" s="360"/>
      <c r="E67" s="360"/>
      <c r="F67" s="360"/>
      <c r="G67" s="360"/>
      <c r="H67" s="361"/>
      <c r="I67" s="361"/>
      <c r="J67" s="361"/>
      <c r="K67" s="361"/>
      <c r="L67" s="361"/>
      <c r="M67" s="361"/>
      <c r="N67" s="361"/>
      <c r="O67" s="361"/>
      <c r="P67" s="360"/>
      <c r="Q67" s="419"/>
      <c r="R67" s="523"/>
      <c r="S67" s="523"/>
      <c r="T67" s="1698" t="s">
        <v>1</v>
      </c>
      <c r="U67" s="1698"/>
      <c r="V67" s="1698"/>
      <c r="W67" s="1698"/>
      <c r="X67" s="419"/>
      <c r="Y67" s="419"/>
      <c r="Z67" s="419"/>
      <c r="AA67" s="419"/>
      <c r="AB67" s="523"/>
      <c r="AC67" s="361"/>
      <c r="AD67" s="361"/>
      <c r="AE67" s="361"/>
      <c r="AF67" s="361"/>
      <c r="AG67" s="361"/>
      <c r="AH67" s="360"/>
      <c r="AI67" s="360"/>
      <c r="AJ67" s="360"/>
      <c r="AK67" s="360"/>
      <c r="AL67" s="360"/>
      <c r="AM67" s="360"/>
      <c r="AN67" s="360"/>
      <c r="AO67" s="360"/>
      <c r="AP67" s="360"/>
      <c r="AQ67" s="360"/>
      <c r="AR67" s="360"/>
      <c r="AS67" s="360"/>
      <c r="AT67" s="360"/>
      <c r="AU67" s="360"/>
      <c r="AV67" s="360"/>
      <c r="AW67" s="360"/>
    </row>
    <row r="68" spans="1:51">
      <c r="A68" s="62"/>
      <c r="B68" s="62"/>
      <c r="C68" s="62"/>
      <c r="D68" s="62"/>
      <c r="E68" s="62"/>
      <c r="F68" s="62"/>
      <c r="G68" s="62"/>
      <c r="H68" s="63"/>
      <c r="I68" s="63"/>
      <c r="J68" s="63"/>
      <c r="K68" s="63"/>
      <c r="L68" s="63"/>
      <c r="M68" s="63"/>
      <c r="N68" s="63"/>
      <c r="O68" s="63"/>
      <c r="P68" s="62"/>
      <c r="Q68" s="62"/>
      <c r="R68" s="63"/>
      <c r="S68" s="63"/>
      <c r="T68" s="62"/>
      <c r="U68" s="62"/>
      <c r="V68" s="63"/>
      <c r="W68" s="63"/>
      <c r="X68" s="62"/>
      <c r="Y68" s="62"/>
      <c r="Z68" s="62"/>
      <c r="AA68" s="62"/>
      <c r="AB68" s="63"/>
      <c r="AC68" s="63"/>
      <c r="AD68" s="63"/>
      <c r="AE68" s="63"/>
      <c r="AF68" s="63"/>
      <c r="AG68" s="63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</row>
    <row r="69" spans="1:51" s="61" customFormat="1" ht="24" customHeight="1">
      <c r="A69" s="1685" t="s">
        <v>75</v>
      </c>
      <c r="B69" s="1713" t="s">
        <v>1315</v>
      </c>
      <c r="C69" s="1714"/>
      <c r="D69" s="1715" t="s">
        <v>67</v>
      </c>
      <c r="E69" s="1714"/>
      <c r="F69" s="1716" t="s">
        <v>68</v>
      </c>
      <c r="G69" s="1717"/>
      <c r="H69" s="1685" t="s">
        <v>1316</v>
      </c>
      <c r="I69" s="1686"/>
      <c r="J69" s="1685" t="s">
        <v>72</v>
      </c>
      <c r="K69" s="1686"/>
      <c r="L69" s="1685" t="s">
        <v>71</v>
      </c>
      <c r="M69" s="1686"/>
      <c r="N69" s="1687" t="s">
        <v>80</v>
      </c>
      <c r="O69" s="1688"/>
      <c r="P69" s="1718" t="s">
        <v>81</v>
      </c>
      <c r="Q69" s="1688"/>
      <c r="R69" s="1685" t="s">
        <v>82</v>
      </c>
      <c r="S69" s="1691"/>
      <c r="T69" s="1685" t="s">
        <v>90</v>
      </c>
      <c r="U69" s="1686"/>
      <c r="V69" s="1685" t="s">
        <v>83</v>
      </c>
      <c r="W69" s="1686"/>
      <c r="X69" s="1685" t="s">
        <v>77</v>
      </c>
      <c r="Y69" s="1686"/>
      <c r="Z69" s="1685" t="s">
        <v>92</v>
      </c>
      <c r="AA69" s="1686"/>
      <c r="AB69" s="1685" t="s">
        <v>84</v>
      </c>
      <c r="AC69" s="1686"/>
      <c r="AD69" s="1685" t="s">
        <v>1210</v>
      </c>
      <c r="AE69" s="1686"/>
      <c r="AF69" s="1685" t="s">
        <v>93</v>
      </c>
      <c r="AG69" s="1686"/>
      <c r="AH69" s="1685" t="s">
        <v>79</v>
      </c>
      <c r="AI69" s="1686"/>
      <c r="AJ69" s="1685" t="s">
        <v>94</v>
      </c>
      <c r="AK69" s="1686"/>
      <c r="AL69" s="1685" t="s">
        <v>1317</v>
      </c>
      <c r="AM69" s="1686"/>
      <c r="AN69" s="1685" t="s">
        <v>76</v>
      </c>
      <c r="AO69" s="1686"/>
      <c r="AP69" s="1713" t="s">
        <v>1318</v>
      </c>
      <c r="AQ69" s="1714"/>
      <c r="AR69" s="1713" t="s">
        <v>89</v>
      </c>
      <c r="AS69" s="1714"/>
      <c r="AT69" s="1713" t="s">
        <v>88</v>
      </c>
      <c r="AU69" s="1714"/>
      <c r="AV69" s="1687" t="s">
        <v>78</v>
      </c>
      <c r="AW69" s="1688"/>
      <c r="AX69" s="1687" t="s">
        <v>96</v>
      </c>
      <c r="AY69" s="1688"/>
    </row>
    <row r="70" spans="1:51" s="61" customFormat="1">
      <c r="A70" s="1737"/>
      <c r="B70" s="392" t="s">
        <v>85</v>
      </c>
      <c r="C70" s="391" t="s">
        <v>86</v>
      </c>
      <c r="D70" s="326" t="s">
        <v>85</v>
      </c>
      <c r="E70" s="391" t="s">
        <v>86</v>
      </c>
      <c r="F70" s="392" t="s">
        <v>85</v>
      </c>
      <c r="G70" s="391" t="s">
        <v>86</v>
      </c>
      <c r="H70" s="326" t="s">
        <v>85</v>
      </c>
      <c r="I70" s="391" t="s">
        <v>86</v>
      </c>
      <c r="J70" s="392" t="s">
        <v>85</v>
      </c>
      <c r="K70" s="391" t="s">
        <v>86</v>
      </c>
      <c r="L70" s="326" t="s">
        <v>85</v>
      </c>
      <c r="M70" s="391" t="s">
        <v>86</v>
      </c>
      <c r="N70" s="393" t="s">
        <v>85</v>
      </c>
      <c r="O70" s="391" t="s">
        <v>86</v>
      </c>
      <c r="P70" s="326" t="s">
        <v>85</v>
      </c>
      <c r="Q70" s="391" t="s">
        <v>86</v>
      </c>
      <c r="R70" s="393" t="s">
        <v>85</v>
      </c>
      <c r="S70" s="326" t="s">
        <v>86</v>
      </c>
      <c r="T70" s="392" t="s">
        <v>85</v>
      </c>
      <c r="U70" s="409" t="s">
        <v>86</v>
      </c>
      <c r="V70" s="392" t="s">
        <v>85</v>
      </c>
      <c r="W70" s="409" t="s">
        <v>86</v>
      </c>
      <c r="X70" s="392" t="s">
        <v>85</v>
      </c>
      <c r="Y70" s="391" t="s">
        <v>86</v>
      </c>
      <c r="Z70" s="392" t="s">
        <v>85</v>
      </c>
      <c r="AA70" s="391" t="s">
        <v>86</v>
      </c>
      <c r="AB70" s="392" t="s">
        <v>85</v>
      </c>
      <c r="AC70" s="391" t="s">
        <v>86</v>
      </c>
      <c r="AD70" s="392" t="s">
        <v>85</v>
      </c>
      <c r="AE70" s="391" t="s">
        <v>86</v>
      </c>
      <c r="AF70" s="392" t="s">
        <v>85</v>
      </c>
      <c r="AG70" s="391" t="s">
        <v>86</v>
      </c>
      <c r="AH70" s="392" t="s">
        <v>85</v>
      </c>
      <c r="AI70" s="391" t="s">
        <v>86</v>
      </c>
      <c r="AJ70" s="392" t="s">
        <v>85</v>
      </c>
      <c r="AK70" s="391" t="s">
        <v>86</v>
      </c>
      <c r="AL70" s="392" t="s">
        <v>85</v>
      </c>
      <c r="AM70" s="409" t="s">
        <v>86</v>
      </c>
      <c r="AN70" s="392" t="s">
        <v>85</v>
      </c>
      <c r="AO70" s="391" t="s">
        <v>86</v>
      </c>
      <c r="AP70" s="392" t="s">
        <v>85</v>
      </c>
      <c r="AQ70" s="391" t="s">
        <v>86</v>
      </c>
      <c r="AR70" s="392" t="s">
        <v>85</v>
      </c>
      <c r="AS70" s="391" t="s">
        <v>86</v>
      </c>
      <c r="AT70" s="326" t="s">
        <v>85</v>
      </c>
      <c r="AU70" s="391" t="s">
        <v>86</v>
      </c>
      <c r="AV70" s="393" t="s">
        <v>85</v>
      </c>
      <c r="AW70" s="391" t="s">
        <v>86</v>
      </c>
      <c r="AX70" s="393" t="s">
        <v>85</v>
      </c>
      <c r="AY70" s="391" t="s">
        <v>86</v>
      </c>
    </row>
    <row r="71" spans="1:51" s="61" customFormat="1">
      <c r="A71" s="468" t="s">
        <v>1291</v>
      </c>
      <c r="B71" s="469">
        <v>500</v>
      </c>
      <c r="C71" s="440">
        <v>1</v>
      </c>
      <c r="D71" s="470"/>
      <c r="E71" s="471"/>
      <c r="F71" s="389"/>
      <c r="G71" s="390"/>
      <c r="H71" s="334"/>
      <c r="I71" s="394"/>
      <c r="J71" s="334"/>
      <c r="K71" s="394"/>
      <c r="L71" s="395">
        <v>3</v>
      </c>
      <c r="M71" s="394">
        <v>1</v>
      </c>
      <c r="N71" s="334"/>
      <c r="O71" s="394"/>
      <c r="P71" s="334"/>
      <c r="Q71" s="394"/>
      <c r="R71" s="334"/>
      <c r="S71" s="395"/>
      <c r="T71" s="389"/>
      <c r="U71" s="410"/>
      <c r="V71" s="389"/>
      <c r="W71" s="410"/>
      <c r="X71" s="439"/>
      <c r="Y71" s="440"/>
      <c r="Z71" s="439"/>
      <c r="AA71" s="440"/>
      <c r="AB71" s="439">
        <v>0</v>
      </c>
      <c r="AC71" s="440">
        <v>3</v>
      </c>
      <c r="AD71" s="439"/>
      <c r="AE71" s="440"/>
      <c r="AF71" s="439"/>
      <c r="AG71" s="440"/>
      <c r="AH71" s="439"/>
      <c r="AI71" s="440"/>
      <c r="AJ71" s="513"/>
      <c r="AK71" s="440"/>
      <c r="AL71" s="389"/>
      <c r="AM71" s="410"/>
      <c r="AN71" s="441">
        <v>0</v>
      </c>
      <c r="AO71" s="394">
        <v>0</v>
      </c>
      <c r="AP71" s="441"/>
      <c r="AQ71" s="394"/>
      <c r="AR71" s="441"/>
      <c r="AS71" s="394"/>
      <c r="AT71" s="395"/>
      <c r="AU71" s="394"/>
      <c r="AV71" s="334"/>
      <c r="AW71" s="394"/>
      <c r="AX71" s="334"/>
      <c r="AY71" s="394"/>
    </row>
    <row r="72" spans="1:51" s="61" customFormat="1">
      <c r="A72" s="468" t="s">
        <v>1205</v>
      </c>
      <c r="B72" s="334"/>
      <c r="C72" s="394"/>
      <c r="D72" s="472"/>
      <c r="E72" s="473"/>
      <c r="F72" s="334"/>
      <c r="G72" s="394"/>
      <c r="H72" s="334"/>
      <c r="I72" s="394"/>
      <c r="J72" s="334">
        <v>0</v>
      </c>
      <c r="K72" s="394">
        <v>0</v>
      </c>
      <c r="L72" s="395">
        <v>14</v>
      </c>
      <c r="M72" s="394">
        <v>1</v>
      </c>
      <c r="N72" s="334"/>
      <c r="O72" s="394"/>
      <c r="P72" s="334"/>
      <c r="Q72" s="394"/>
      <c r="R72" s="334"/>
      <c r="S72" s="395"/>
      <c r="T72" s="334"/>
      <c r="U72" s="410"/>
      <c r="V72" s="334"/>
      <c r="W72" s="410"/>
      <c r="X72" s="441"/>
      <c r="Y72" s="394"/>
      <c r="Z72" s="441"/>
      <c r="AA72" s="394"/>
      <c r="AB72" s="441">
        <v>0</v>
      </c>
      <c r="AC72" s="394">
        <v>19</v>
      </c>
      <c r="AD72" s="441"/>
      <c r="AE72" s="394"/>
      <c r="AF72" s="441"/>
      <c r="AG72" s="394"/>
      <c r="AH72" s="441"/>
      <c r="AI72" s="394"/>
      <c r="AJ72" s="395"/>
      <c r="AK72" s="394"/>
      <c r="AL72" s="334"/>
      <c r="AM72" s="410"/>
      <c r="AN72" s="441">
        <v>10</v>
      </c>
      <c r="AO72" s="394">
        <v>1</v>
      </c>
      <c r="AP72" s="441"/>
      <c r="AQ72" s="394"/>
      <c r="AR72" s="441"/>
      <c r="AS72" s="394"/>
      <c r="AT72" s="395"/>
      <c r="AU72" s="394"/>
      <c r="AV72" s="334"/>
      <c r="AW72" s="394"/>
      <c r="AX72" s="334"/>
      <c r="AY72" s="394"/>
    </row>
    <row r="73" spans="1:51" s="61" customFormat="1">
      <c r="A73" s="474" t="s">
        <v>1201</v>
      </c>
      <c r="B73" s="334"/>
      <c r="C73" s="394"/>
      <c r="D73" s="472"/>
      <c r="E73" s="473"/>
      <c r="F73" s="469"/>
      <c r="G73" s="440"/>
      <c r="H73" s="469"/>
      <c r="I73" s="440"/>
      <c r="J73" s="469"/>
      <c r="K73" s="440"/>
      <c r="L73" s="513"/>
      <c r="M73" s="440"/>
      <c r="N73" s="469"/>
      <c r="O73" s="440"/>
      <c r="P73" s="469"/>
      <c r="Q73" s="440"/>
      <c r="R73" s="469"/>
      <c r="S73" s="513"/>
      <c r="T73" s="469"/>
      <c r="U73" s="524"/>
      <c r="V73" s="469"/>
      <c r="W73" s="524"/>
      <c r="X73" s="439"/>
      <c r="Y73" s="440"/>
      <c r="Z73" s="439"/>
      <c r="AA73" s="440"/>
      <c r="AB73" s="439">
        <v>0</v>
      </c>
      <c r="AC73" s="440">
        <v>42</v>
      </c>
      <c r="AD73" s="439"/>
      <c r="AE73" s="440"/>
      <c r="AF73" s="439"/>
      <c r="AG73" s="440"/>
      <c r="AH73" s="439"/>
      <c r="AI73" s="440"/>
      <c r="AJ73" s="513"/>
      <c r="AK73" s="440"/>
      <c r="AL73" s="469"/>
      <c r="AM73" s="524"/>
      <c r="AN73" s="439"/>
      <c r="AO73" s="440"/>
      <c r="AP73" s="439"/>
      <c r="AQ73" s="440"/>
      <c r="AR73" s="439"/>
      <c r="AS73" s="440"/>
      <c r="AT73" s="513"/>
      <c r="AU73" s="440"/>
      <c r="AV73" s="469"/>
      <c r="AW73" s="440"/>
      <c r="AX73" s="469"/>
      <c r="AY73" s="440"/>
    </row>
    <row r="74" spans="1:51" s="61" customFormat="1" ht="14.25" customHeight="1">
      <c r="A74" s="468" t="s">
        <v>1204</v>
      </c>
      <c r="B74" s="334"/>
      <c r="C74" s="394"/>
      <c r="D74" s="472"/>
      <c r="E74" s="473"/>
      <c r="F74" s="334"/>
      <c r="G74" s="394"/>
      <c r="H74" s="334"/>
      <c r="I74" s="394"/>
      <c r="J74" s="334">
        <v>758</v>
      </c>
      <c r="K74" s="394">
        <v>3</v>
      </c>
      <c r="L74" s="395">
        <v>32</v>
      </c>
      <c r="M74" s="394">
        <v>2</v>
      </c>
      <c r="N74" s="334"/>
      <c r="O74" s="394"/>
      <c r="P74" s="334"/>
      <c r="Q74" s="394"/>
      <c r="R74" s="334">
        <v>0</v>
      </c>
      <c r="S74" s="395">
        <v>0</v>
      </c>
      <c r="T74" s="334"/>
      <c r="U74" s="410"/>
      <c r="V74" s="334"/>
      <c r="W74" s="410"/>
      <c r="X74" s="441"/>
      <c r="Y74" s="394"/>
      <c r="Z74" s="441"/>
      <c r="AA74" s="394"/>
      <c r="AB74" s="441">
        <v>0</v>
      </c>
      <c r="AC74" s="394">
        <v>30</v>
      </c>
      <c r="AD74" s="441"/>
      <c r="AE74" s="394"/>
      <c r="AF74" s="441"/>
      <c r="AG74" s="394"/>
      <c r="AH74" s="441"/>
      <c r="AI74" s="394"/>
      <c r="AJ74" s="395"/>
      <c r="AK74" s="394"/>
      <c r="AL74" s="334"/>
      <c r="AM74" s="410"/>
      <c r="AN74" s="441"/>
      <c r="AO74" s="394"/>
      <c r="AP74" s="441"/>
      <c r="AQ74" s="394"/>
      <c r="AR74" s="441"/>
      <c r="AS74" s="394"/>
      <c r="AT74" s="395"/>
      <c r="AU74" s="394"/>
      <c r="AV74" s="334"/>
      <c r="AW74" s="394"/>
      <c r="AX74" s="334"/>
      <c r="AY74" s="394"/>
    </row>
    <row r="75" spans="1:51" s="61" customFormat="1">
      <c r="A75" s="468" t="s">
        <v>1203</v>
      </c>
      <c r="B75" s="334"/>
      <c r="C75" s="394"/>
      <c r="D75" s="472"/>
      <c r="E75" s="473"/>
      <c r="F75" s="334"/>
      <c r="G75" s="394"/>
      <c r="H75" s="334"/>
      <c r="I75" s="394"/>
      <c r="J75" s="334"/>
      <c r="K75" s="394"/>
      <c r="L75" s="395"/>
      <c r="M75" s="394"/>
      <c r="N75" s="334"/>
      <c r="O75" s="394"/>
      <c r="P75" s="334"/>
      <c r="Q75" s="394"/>
      <c r="R75" s="334">
        <v>18</v>
      </c>
      <c r="S75" s="395">
        <v>1</v>
      </c>
      <c r="T75" s="334"/>
      <c r="U75" s="410"/>
      <c r="V75" s="334"/>
      <c r="W75" s="410"/>
      <c r="X75" s="441"/>
      <c r="Y75" s="394"/>
      <c r="Z75" s="441"/>
      <c r="AA75" s="394"/>
      <c r="AB75" s="441">
        <v>0</v>
      </c>
      <c r="AC75" s="394">
        <v>8</v>
      </c>
      <c r="AD75" s="441"/>
      <c r="AE75" s="394"/>
      <c r="AF75" s="441"/>
      <c r="AG75" s="394"/>
      <c r="AH75" s="441"/>
      <c r="AI75" s="394"/>
      <c r="AJ75" s="395"/>
      <c r="AK75" s="394"/>
      <c r="AL75" s="334"/>
      <c r="AM75" s="410"/>
      <c r="AN75" s="441"/>
      <c r="AO75" s="394"/>
      <c r="AP75" s="441"/>
      <c r="AQ75" s="394"/>
      <c r="AR75" s="441"/>
      <c r="AS75" s="394"/>
      <c r="AT75" s="395"/>
      <c r="AU75" s="394"/>
      <c r="AV75" s="334"/>
      <c r="AW75" s="394"/>
      <c r="AX75" s="334"/>
      <c r="AY75" s="394"/>
    </row>
    <row r="76" spans="1:51" s="61" customFormat="1">
      <c r="A76" s="468" t="s">
        <v>1294</v>
      </c>
      <c r="B76" s="334"/>
      <c r="C76" s="394"/>
      <c r="D76" s="472"/>
      <c r="E76" s="473"/>
      <c r="F76" s="334"/>
      <c r="G76" s="394"/>
      <c r="H76" s="334"/>
      <c r="I76" s="394"/>
      <c r="J76" s="334"/>
      <c r="K76" s="394"/>
      <c r="L76" s="395"/>
      <c r="M76" s="394"/>
      <c r="N76" s="334"/>
      <c r="O76" s="394"/>
      <c r="P76" s="334"/>
      <c r="Q76" s="394"/>
      <c r="R76" s="334"/>
      <c r="S76" s="395"/>
      <c r="T76" s="334"/>
      <c r="U76" s="410"/>
      <c r="V76" s="334"/>
      <c r="W76" s="410"/>
      <c r="X76" s="441"/>
      <c r="Y76" s="394"/>
      <c r="Z76" s="441"/>
      <c r="AA76" s="394"/>
      <c r="AB76" s="441"/>
      <c r="AC76" s="394"/>
      <c r="AD76" s="441"/>
      <c r="AE76" s="394"/>
      <c r="AF76" s="441"/>
      <c r="AG76" s="394"/>
      <c r="AH76" s="441"/>
      <c r="AI76" s="394"/>
      <c r="AJ76" s="395">
        <v>2</v>
      </c>
      <c r="AK76" s="394">
        <v>1</v>
      </c>
      <c r="AL76" s="334"/>
      <c r="AM76" s="410"/>
      <c r="AN76" s="441"/>
      <c r="AO76" s="394"/>
      <c r="AP76" s="441"/>
      <c r="AQ76" s="394"/>
      <c r="AR76" s="441"/>
      <c r="AS76" s="394"/>
      <c r="AT76" s="395"/>
      <c r="AU76" s="394"/>
      <c r="AV76" s="334"/>
      <c r="AW76" s="394"/>
      <c r="AX76" s="334"/>
      <c r="AY76" s="394"/>
    </row>
    <row r="77" spans="1:51" s="61" customFormat="1" ht="15.75" thickBot="1">
      <c r="A77" s="475" t="s">
        <v>1208</v>
      </c>
      <c r="B77" s="476"/>
      <c r="C77" s="477"/>
      <c r="D77" s="478"/>
      <c r="E77" s="479"/>
      <c r="F77" s="476"/>
      <c r="G77" s="477"/>
      <c r="H77" s="476"/>
      <c r="I77" s="477"/>
      <c r="J77" s="476"/>
      <c r="K77" s="477"/>
      <c r="L77" s="487">
        <v>15</v>
      </c>
      <c r="M77" s="477">
        <v>1</v>
      </c>
      <c r="N77" s="476"/>
      <c r="O77" s="477"/>
      <c r="P77" s="476"/>
      <c r="Q77" s="477"/>
      <c r="R77" s="476"/>
      <c r="S77" s="487"/>
      <c r="T77" s="476"/>
      <c r="U77" s="525"/>
      <c r="V77" s="476"/>
      <c r="W77" s="525"/>
      <c r="X77" s="526"/>
      <c r="Y77" s="477"/>
      <c r="Z77" s="526"/>
      <c r="AA77" s="477"/>
      <c r="AB77" s="526"/>
      <c r="AC77" s="477"/>
      <c r="AD77" s="526"/>
      <c r="AE77" s="477"/>
      <c r="AF77" s="526"/>
      <c r="AG77" s="477"/>
      <c r="AH77" s="526"/>
      <c r="AI77" s="477"/>
      <c r="AJ77" s="487"/>
      <c r="AK77" s="477"/>
      <c r="AL77" s="476"/>
      <c r="AM77" s="525"/>
      <c r="AN77" s="526"/>
      <c r="AO77" s="477"/>
      <c r="AP77" s="526"/>
      <c r="AQ77" s="477"/>
      <c r="AR77" s="526"/>
      <c r="AS77" s="477"/>
      <c r="AT77" s="487"/>
      <c r="AU77" s="477"/>
      <c r="AV77" s="476"/>
      <c r="AW77" s="477"/>
      <c r="AX77" s="476"/>
      <c r="AY77" s="477"/>
    </row>
    <row r="78" spans="1:51" s="61" customFormat="1" ht="15.75" thickBot="1">
      <c r="A78" s="480" t="s">
        <v>22</v>
      </c>
      <c r="B78" s="481">
        <f>SUM(B71:B75)</f>
        <v>500</v>
      </c>
      <c r="C78" s="482">
        <f>SUM(C71:C75)</f>
        <v>1</v>
      </c>
      <c r="D78" s="483">
        <v>0</v>
      </c>
      <c r="E78" s="484">
        <v>0</v>
      </c>
      <c r="F78" s="481">
        <v>0</v>
      </c>
      <c r="G78" s="482">
        <v>0</v>
      </c>
      <c r="H78" s="481">
        <f t="shared" ref="H78:K78" si="2">SUM(H71:H75)</f>
        <v>0</v>
      </c>
      <c r="I78" s="482">
        <f t="shared" si="2"/>
        <v>0</v>
      </c>
      <c r="J78" s="481">
        <f t="shared" si="2"/>
        <v>758</v>
      </c>
      <c r="K78" s="482">
        <f t="shared" si="2"/>
        <v>3</v>
      </c>
      <c r="L78" s="514">
        <f>SUM(L71:L77)</f>
        <v>64</v>
      </c>
      <c r="M78" s="514">
        <f>SUM(M71:M77)</f>
        <v>5</v>
      </c>
      <c r="N78" s="481">
        <v>0</v>
      </c>
      <c r="O78" s="482">
        <v>0</v>
      </c>
      <c r="P78" s="481">
        <v>0</v>
      </c>
      <c r="Q78" s="482">
        <v>0</v>
      </c>
      <c r="R78" s="481">
        <f>SUM(R71:R75)</f>
        <v>18</v>
      </c>
      <c r="S78" s="514">
        <f>SUM(S71:S75)</f>
        <v>1</v>
      </c>
      <c r="T78" s="481">
        <v>0</v>
      </c>
      <c r="U78" s="527">
        <v>0</v>
      </c>
      <c r="V78" s="481">
        <v>0</v>
      </c>
      <c r="W78" s="527">
        <v>0</v>
      </c>
      <c r="X78" s="528">
        <v>0</v>
      </c>
      <c r="Y78" s="482">
        <v>0</v>
      </c>
      <c r="Z78" s="528">
        <v>0</v>
      </c>
      <c r="AA78" s="482">
        <v>0</v>
      </c>
      <c r="AB78" s="528">
        <v>0</v>
      </c>
      <c r="AC78" s="1336">
        <f>SUM(AC71:AC77)</f>
        <v>102</v>
      </c>
      <c r="AD78" s="514">
        <v>0</v>
      </c>
      <c r="AE78" s="482">
        <v>0</v>
      </c>
      <c r="AF78" s="528">
        <v>0</v>
      </c>
      <c r="AG78" s="482">
        <v>0</v>
      </c>
      <c r="AH78" s="528">
        <v>0</v>
      </c>
      <c r="AI78" s="482">
        <v>0</v>
      </c>
      <c r="AJ78" s="514">
        <f>SUM(AJ71:AJ77)</f>
        <v>2</v>
      </c>
      <c r="AK78" s="482">
        <f>SUM(AK71:AK77)</f>
        <v>1</v>
      </c>
      <c r="AL78" s="481">
        <v>0</v>
      </c>
      <c r="AM78" s="527">
        <v>0</v>
      </c>
      <c r="AN78" s="528">
        <f>SUM(AN71:AN75)</f>
        <v>10</v>
      </c>
      <c r="AO78" s="482">
        <f>SUM(AO71:AO75)</f>
        <v>1</v>
      </c>
      <c r="AP78" s="528">
        <v>0</v>
      </c>
      <c r="AQ78" s="482">
        <v>0</v>
      </c>
      <c r="AR78" s="528">
        <v>0</v>
      </c>
      <c r="AS78" s="482">
        <v>0</v>
      </c>
      <c r="AT78" s="514">
        <v>0</v>
      </c>
      <c r="AU78" s="482">
        <v>0</v>
      </c>
      <c r="AV78" s="481">
        <v>0</v>
      </c>
      <c r="AW78" s="482">
        <v>0</v>
      </c>
      <c r="AX78" s="481">
        <v>0</v>
      </c>
      <c r="AY78" s="482">
        <v>0</v>
      </c>
    </row>
    <row r="79" spans="1:51">
      <c r="A79" s="485"/>
      <c r="B79" s="486"/>
      <c r="C79" s="486"/>
      <c r="D79" s="486"/>
      <c r="E79" s="486"/>
      <c r="F79" s="486"/>
      <c r="G79" s="486"/>
      <c r="H79" s="487"/>
      <c r="I79" s="487"/>
      <c r="J79" s="1723" t="s">
        <v>1418</v>
      </c>
      <c r="K79" s="1723"/>
      <c r="L79" s="1723" t="s">
        <v>1419</v>
      </c>
      <c r="M79" s="1723"/>
      <c r="N79" s="487"/>
      <c r="O79" s="487"/>
      <c r="P79" s="486"/>
      <c r="Q79" s="486"/>
      <c r="R79" s="1723" t="s">
        <v>1419</v>
      </c>
      <c r="S79" s="1723"/>
      <c r="T79" s="486"/>
      <c r="U79" s="486"/>
      <c r="V79" s="487"/>
      <c r="W79" s="487"/>
      <c r="X79" s="486"/>
      <c r="Y79" s="486"/>
      <c r="Z79" s="486"/>
      <c r="AA79" s="486"/>
      <c r="AB79" s="487"/>
      <c r="AC79" s="487"/>
      <c r="AD79" s="487"/>
      <c r="AE79" s="487"/>
      <c r="AF79" s="487"/>
      <c r="AG79" s="487"/>
      <c r="AH79" s="486"/>
      <c r="AI79" s="486"/>
      <c r="AJ79" s="486"/>
      <c r="AK79" s="486"/>
      <c r="AL79" s="486"/>
      <c r="AM79" s="486"/>
      <c r="AN79" s="1723" t="s">
        <v>1419</v>
      </c>
      <c r="AO79" s="1723"/>
      <c r="AP79" s="486"/>
      <c r="AQ79" s="486"/>
      <c r="AR79" s="486"/>
      <c r="AS79" s="486"/>
      <c r="AT79" s="486"/>
      <c r="AU79" s="486"/>
      <c r="AV79" s="486"/>
      <c r="AW79" s="486"/>
      <c r="AX79" s="487"/>
      <c r="AY79" s="487"/>
    </row>
    <row r="84" spans="1:51" ht="15.75">
      <c r="A84" s="1670" t="s">
        <v>1313</v>
      </c>
      <c r="B84" s="1670"/>
      <c r="C84" s="1670"/>
      <c r="D84" s="1670"/>
      <c r="E84" s="1670"/>
      <c r="F84" s="1670"/>
      <c r="G84" s="1670"/>
      <c r="H84" s="1670"/>
      <c r="I84" s="1670"/>
      <c r="J84" s="1670"/>
      <c r="K84" s="1670"/>
      <c r="L84" s="1670"/>
      <c r="M84" s="1670"/>
      <c r="N84" s="1670"/>
      <c r="O84" s="1670"/>
      <c r="P84" s="1670"/>
      <c r="Q84" s="1670"/>
      <c r="R84" s="1670"/>
      <c r="S84" s="1670"/>
      <c r="T84" s="1670"/>
      <c r="U84" s="1670"/>
      <c r="V84" s="1670"/>
      <c r="W84" s="1670"/>
      <c r="X84" s="1670"/>
      <c r="Y84" s="1670"/>
      <c r="Z84" s="1670"/>
      <c r="AA84" s="1670"/>
      <c r="AB84" s="1670"/>
      <c r="AC84" s="1670"/>
      <c r="AD84" s="1670"/>
      <c r="AE84" s="1670"/>
      <c r="AF84" s="1670"/>
      <c r="AG84" s="1670"/>
      <c r="AH84" s="1670"/>
      <c r="AI84" s="1670"/>
      <c r="AJ84" s="1670"/>
      <c r="AK84" s="1670"/>
      <c r="AL84" s="1670"/>
      <c r="AM84" s="1670"/>
      <c r="AN84" s="1670"/>
      <c r="AO84" s="1670"/>
      <c r="AP84" s="1670"/>
      <c r="AQ84" s="1670"/>
      <c r="AR84" s="1670"/>
      <c r="AS84" s="1670"/>
      <c r="AT84" s="1670"/>
      <c r="AU84" s="1670"/>
      <c r="AV84" s="1670"/>
      <c r="AW84" s="1670"/>
    </row>
    <row r="85" spans="1:51" ht="15.75">
      <c r="A85" s="360"/>
      <c r="B85" s="360"/>
      <c r="C85" s="360"/>
      <c r="D85" s="360"/>
      <c r="E85" s="360"/>
      <c r="F85" s="360"/>
      <c r="G85" s="360"/>
      <c r="H85" s="361"/>
      <c r="I85" s="361"/>
      <c r="J85" s="361"/>
      <c r="K85" s="361"/>
      <c r="L85" s="361"/>
      <c r="M85" s="361"/>
      <c r="N85" s="361"/>
      <c r="O85" s="361"/>
      <c r="P85" s="360"/>
      <c r="Q85" s="360"/>
      <c r="R85" s="361"/>
      <c r="S85" s="529" t="s">
        <v>1322</v>
      </c>
      <c r="T85" s="418"/>
      <c r="U85" s="418"/>
      <c r="V85" s="529"/>
      <c r="W85" s="529"/>
      <c r="X85" s="418"/>
      <c r="Y85" s="418"/>
      <c r="Z85" s="418"/>
      <c r="AA85" s="418"/>
      <c r="AB85" s="529"/>
      <c r="AC85" s="529"/>
      <c r="AD85" s="361"/>
      <c r="AE85" s="361"/>
      <c r="AF85" s="361"/>
      <c r="AG85" s="361"/>
      <c r="AH85" s="360"/>
      <c r="AI85" s="360"/>
      <c r="AJ85" s="360"/>
      <c r="AK85" s="360"/>
      <c r="AL85" s="360"/>
      <c r="AM85" s="360"/>
      <c r="AN85" s="360"/>
      <c r="AO85" s="360"/>
      <c r="AP85" s="360"/>
      <c r="AQ85" s="360"/>
      <c r="AR85" s="360"/>
      <c r="AS85" s="360"/>
      <c r="AT85" s="360"/>
      <c r="AU85" s="360"/>
      <c r="AV85" s="360"/>
      <c r="AW85" s="360"/>
    </row>
    <row r="86" spans="1:51" ht="15.75">
      <c r="A86" s="360"/>
      <c r="B86" s="360"/>
      <c r="C86" s="360"/>
      <c r="D86" s="360"/>
      <c r="E86" s="360"/>
      <c r="F86" s="360"/>
      <c r="G86" s="360"/>
      <c r="H86" s="361"/>
      <c r="I86" s="361"/>
      <c r="J86" s="361"/>
      <c r="K86" s="361"/>
      <c r="L86" s="361"/>
      <c r="M86" s="361"/>
      <c r="N86" s="361"/>
      <c r="O86" s="361"/>
      <c r="P86" s="360"/>
      <c r="Q86" s="360"/>
      <c r="R86" s="361"/>
      <c r="S86" s="1698" t="s">
        <v>1</v>
      </c>
      <c r="T86" s="1698"/>
      <c r="U86" s="1698"/>
      <c r="V86" s="1698"/>
      <c r="W86" s="529"/>
      <c r="X86" s="418"/>
      <c r="Y86" s="418"/>
      <c r="Z86" s="418"/>
      <c r="AA86" s="418"/>
      <c r="AB86" s="529"/>
      <c r="AC86" s="529"/>
      <c r="AD86" s="361"/>
      <c r="AE86" s="361"/>
      <c r="AF86" s="361"/>
      <c r="AG86" s="361"/>
      <c r="AH86" s="360"/>
      <c r="AI86" s="360"/>
      <c r="AJ86" s="360"/>
      <c r="AK86" s="360"/>
      <c r="AL86" s="360"/>
      <c r="AM86" s="360"/>
      <c r="AN86" s="360"/>
      <c r="AO86" s="360"/>
      <c r="AP86" s="360"/>
      <c r="AQ86" s="360"/>
      <c r="AR86" s="360"/>
      <c r="AS86" s="360"/>
      <c r="AT86" s="360"/>
      <c r="AU86" s="360"/>
      <c r="AV86" s="360"/>
      <c r="AW86" s="360"/>
    </row>
    <row r="87" spans="1:51">
      <c r="A87" s="488"/>
      <c r="B87" s="488"/>
      <c r="C87" s="488"/>
      <c r="D87" s="488"/>
      <c r="E87" s="488"/>
      <c r="F87" s="488"/>
      <c r="G87" s="488"/>
      <c r="H87" s="489"/>
      <c r="I87" s="489"/>
      <c r="J87" s="489"/>
      <c r="K87" s="489"/>
      <c r="L87" s="489"/>
      <c r="M87" s="489"/>
      <c r="N87" s="489"/>
      <c r="O87" s="489"/>
      <c r="P87" s="488"/>
      <c r="Q87" s="488"/>
      <c r="R87" s="489"/>
      <c r="S87" s="489"/>
      <c r="T87" s="488"/>
      <c r="U87" s="488"/>
      <c r="V87" s="489"/>
      <c r="W87" s="489"/>
      <c r="X87" s="488"/>
      <c r="Y87" s="488"/>
      <c r="Z87" s="488"/>
      <c r="AA87" s="488"/>
      <c r="AB87" s="489"/>
      <c r="AC87" s="489"/>
      <c r="AD87" s="489"/>
      <c r="AE87" s="489"/>
      <c r="AF87" s="489"/>
      <c r="AG87" s="489"/>
      <c r="AH87" s="488"/>
      <c r="AI87" s="488"/>
      <c r="AJ87" s="488"/>
      <c r="AK87" s="488"/>
      <c r="AL87" s="488"/>
      <c r="AM87" s="488"/>
      <c r="AN87" s="488"/>
      <c r="AO87" s="488"/>
      <c r="AP87" s="488"/>
      <c r="AQ87" s="488"/>
      <c r="AR87" s="488"/>
      <c r="AS87" s="488"/>
      <c r="AT87" s="488"/>
      <c r="AU87" s="488"/>
      <c r="AV87" s="488"/>
      <c r="AW87" s="488"/>
    </row>
    <row r="88" spans="1:51" ht="22.5" customHeight="1">
      <c r="A88" s="1726" t="s">
        <v>75</v>
      </c>
      <c r="B88" s="1719" t="s">
        <v>1315</v>
      </c>
      <c r="C88" s="1720"/>
      <c r="D88" s="1730" t="s">
        <v>67</v>
      </c>
      <c r="E88" s="1720"/>
      <c r="F88" s="1731" t="s">
        <v>68</v>
      </c>
      <c r="G88" s="1732"/>
      <c r="H88" s="1728" t="s">
        <v>1316</v>
      </c>
      <c r="I88" s="1729"/>
      <c r="J88" s="1728" t="s">
        <v>72</v>
      </c>
      <c r="K88" s="1729"/>
      <c r="L88" s="1728" t="s">
        <v>71</v>
      </c>
      <c r="M88" s="1729"/>
      <c r="N88" s="1724" t="s">
        <v>80</v>
      </c>
      <c r="O88" s="1725"/>
      <c r="P88" s="1733" t="s">
        <v>81</v>
      </c>
      <c r="Q88" s="1722"/>
      <c r="R88" s="1728" t="s">
        <v>82</v>
      </c>
      <c r="S88" s="1734"/>
      <c r="T88" s="1726" t="s">
        <v>90</v>
      </c>
      <c r="U88" s="1727"/>
      <c r="V88" s="1728" t="s">
        <v>83</v>
      </c>
      <c r="W88" s="1729"/>
      <c r="X88" s="1726" t="s">
        <v>77</v>
      </c>
      <c r="Y88" s="1727"/>
      <c r="Z88" s="1726" t="s">
        <v>92</v>
      </c>
      <c r="AA88" s="1727"/>
      <c r="AB88" s="1728" t="s">
        <v>84</v>
      </c>
      <c r="AC88" s="1729"/>
      <c r="AD88" s="1728" t="s">
        <v>1210</v>
      </c>
      <c r="AE88" s="1729"/>
      <c r="AF88" s="1728" t="s">
        <v>93</v>
      </c>
      <c r="AG88" s="1729"/>
      <c r="AH88" s="1726" t="s">
        <v>79</v>
      </c>
      <c r="AI88" s="1727"/>
      <c r="AJ88" s="1726" t="s">
        <v>94</v>
      </c>
      <c r="AK88" s="1727"/>
      <c r="AL88" s="1726" t="s">
        <v>1317</v>
      </c>
      <c r="AM88" s="1727"/>
      <c r="AN88" s="1726" t="s">
        <v>76</v>
      </c>
      <c r="AO88" s="1727"/>
      <c r="AP88" s="1719" t="s">
        <v>1318</v>
      </c>
      <c r="AQ88" s="1720"/>
      <c r="AR88" s="1719" t="s">
        <v>89</v>
      </c>
      <c r="AS88" s="1720"/>
      <c r="AT88" s="1719" t="s">
        <v>88</v>
      </c>
      <c r="AU88" s="1720"/>
      <c r="AV88" s="1721" t="s">
        <v>78</v>
      </c>
      <c r="AW88" s="1722"/>
      <c r="AX88" s="1724" t="s">
        <v>96</v>
      </c>
      <c r="AY88" s="1725"/>
    </row>
    <row r="89" spans="1:51">
      <c r="A89" s="1738"/>
      <c r="B89" s="323" t="s">
        <v>85</v>
      </c>
      <c r="C89" s="324" t="s">
        <v>86</v>
      </c>
      <c r="D89" s="325" t="s">
        <v>85</v>
      </c>
      <c r="E89" s="324" t="s">
        <v>86</v>
      </c>
      <c r="F89" s="323" t="s">
        <v>85</v>
      </c>
      <c r="G89" s="324" t="s">
        <v>86</v>
      </c>
      <c r="H89" s="326" t="s">
        <v>85</v>
      </c>
      <c r="I89" s="391" t="s">
        <v>86</v>
      </c>
      <c r="J89" s="392" t="s">
        <v>85</v>
      </c>
      <c r="K89" s="391" t="s">
        <v>86</v>
      </c>
      <c r="L89" s="326" t="s">
        <v>85</v>
      </c>
      <c r="M89" s="391" t="s">
        <v>86</v>
      </c>
      <c r="N89" s="393" t="s">
        <v>85</v>
      </c>
      <c r="O89" s="391" t="s">
        <v>86</v>
      </c>
      <c r="P89" s="325" t="s">
        <v>85</v>
      </c>
      <c r="Q89" s="324" t="s">
        <v>86</v>
      </c>
      <c r="R89" s="393" t="s">
        <v>85</v>
      </c>
      <c r="S89" s="326" t="s">
        <v>86</v>
      </c>
      <c r="T89" s="323" t="s">
        <v>85</v>
      </c>
      <c r="U89" s="408" t="s">
        <v>86</v>
      </c>
      <c r="V89" s="392" t="s">
        <v>85</v>
      </c>
      <c r="W89" s="409" t="s">
        <v>86</v>
      </c>
      <c r="X89" s="323" t="s">
        <v>85</v>
      </c>
      <c r="Y89" s="408" t="s">
        <v>86</v>
      </c>
      <c r="Z89" s="323" t="s">
        <v>85</v>
      </c>
      <c r="AA89" s="408" t="s">
        <v>86</v>
      </c>
      <c r="AB89" s="392" t="s">
        <v>85</v>
      </c>
      <c r="AC89" s="1337" t="s">
        <v>86</v>
      </c>
      <c r="AD89" s="326" t="s">
        <v>85</v>
      </c>
      <c r="AE89" s="391" t="s">
        <v>86</v>
      </c>
      <c r="AF89" s="392" t="s">
        <v>85</v>
      </c>
      <c r="AG89" s="409" t="s">
        <v>86</v>
      </c>
      <c r="AH89" s="323" t="s">
        <v>85</v>
      </c>
      <c r="AI89" s="408" t="s">
        <v>86</v>
      </c>
      <c r="AJ89" s="323" t="s">
        <v>85</v>
      </c>
      <c r="AK89" s="324" t="s">
        <v>86</v>
      </c>
      <c r="AL89" s="323" t="s">
        <v>85</v>
      </c>
      <c r="AM89" s="408" t="s">
        <v>86</v>
      </c>
      <c r="AN89" s="323" t="s">
        <v>85</v>
      </c>
      <c r="AO89" s="408" t="s">
        <v>86</v>
      </c>
      <c r="AP89" s="323" t="s">
        <v>85</v>
      </c>
      <c r="AQ89" s="408" t="s">
        <v>86</v>
      </c>
      <c r="AR89" s="323" t="s">
        <v>85</v>
      </c>
      <c r="AS89" s="408" t="s">
        <v>86</v>
      </c>
      <c r="AT89" s="325" t="s">
        <v>85</v>
      </c>
      <c r="AU89" s="325" t="s">
        <v>86</v>
      </c>
      <c r="AV89" s="448" t="s">
        <v>85</v>
      </c>
      <c r="AW89" s="324" t="s">
        <v>86</v>
      </c>
      <c r="AX89" s="393" t="s">
        <v>85</v>
      </c>
      <c r="AY89" s="391" t="s">
        <v>86</v>
      </c>
    </row>
    <row r="90" spans="1:51">
      <c r="A90" s="490" t="s">
        <v>1241</v>
      </c>
      <c r="B90" s="491"/>
      <c r="C90" s="492"/>
      <c r="D90" s="493"/>
      <c r="E90" s="494"/>
      <c r="F90" s="495"/>
      <c r="G90" s="496"/>
      <c r="H90" s="497">
        <v>9</v>
      </c>
      <c r="I90" s="517">
        <v>1</v>
      </c>
      <c r="J90" s="497"/>
      <c r="K90" s="517"/>
      <c r="L90" s="518">
        <v>4</v>
      </c>
      <c r="M90" s="517">
        <v>1</v>
      </c>
      <c r="N90" s="497"/>
      <c r="O90" s="517"/>
      <c r="P90" s="498"/>
      <c r="Q90" s="499"/>
      <c r="R90" s="497"/>
      <c r="S90" s="518"/>
      <c r="T90" s="495"/>
      <c r="U90" s="530"/>
      <c r="V90" s="515"/>
      <c r="W90" s="531"/>
      <c r="X90" s="532"/>
      <c r="Y90" s="534"/>
      <c r="Z90" s="532"/>
      <c r="AA90" s="534"/>
      <c r="AB90" s="539">
        <v>0</v>
      </c>
      <c r="AC90" s="1338">
        <v>6</v>
      </c>
      <c r="AD90" s="520"/>
      <c r="AE90" s="519"/>
      <c r="AF90" s="539"/>
      <c r="AG90" s="516"/>
      <c r="AH90" s="532"/>
      <c r="AI90" s="534"/>
      <c r="AJ90" s="542"/>
      <c r="AK90" s="492"/>
      <c r="AL90" s="495"/>
      <c r="AM90" s="530"/>
      <c r="AN90" s="533"/>
      <c r="AO90" s="530"/>
      <c r="AP90" s="533"/>
      <c r="AQ90" s="530"/>
      <c r="AR90" s="533"/>
      <c r="AS90" s="530"/>
      <c r="AT90" s="543"/>
      <c r="AU90" s="543"/>
      <c r="AV90" s="498"/>
      <c r="AW90" s="499"/>
      <c r="AX90" s="497"/>
      <c r="AY90" s="517"/>
    </row>
    <row r="91" spans="1:51">
      <c r="A91" s="490" t="s">
        <v>1247</v>
      </c>
      <c r="B91" s="498"/>
      <c r="C91" s="499"/>
      <c r="D91" s="500"/>
      <c r="E91" s="501"/>
      <c r="F91" s="498"/>
      <c r="G91" s="499"/>
      <c r="H91" s="497"/>
      <c r="I91" s="517"/>
      <c r="J91" s="517"/>
      <c r="K91" s="517"/>
      <c r="L91" s="518"/>
      <c r="M91" s="517"/>
      <c r="N91" s="497"/>
      <c r="O91" s="517"/>
      <c r="P91" s="498"/>
      <c r="Q91" s="499"/>
      <c r="R91" s="497"/>
      <c r="S91" s="518"/>
      <c r="T91" s="498"/>
      <c r="U91" s="530"/>
      <c r="V91" s="497"/>
      <c r="W91" s="531"/>
      <c r="X91" s="533"/>
      <c r="Y91" s="530"/>
      <c r="Z91" s="533"/>
      <c r="AA91" s="530"/>
      <c r="AB91" s="540"/>
      <c r="AC91" s="1338"/>
      <c r="AD91" s="518"/>
      <c r="AE91" s="517"/>
      <c r="AF91" s="540"/>
      <c r="AG91" s="517"/>
      <c r="AH91" s="533"/>
      <c r="AI91" s="530"/>
      <c r="AJ91" s="543"/>
      <c r="AK91" s="499"/>
      <c r="AL91" s="498"/>
      <c r="AM91" s="530"/>
      <c r="AN91" s="533"/>
      <c r="AO91" s="530"/>
      <c r="AP91" s="533"/>
      <c r="AQ91" s="530"/>
      <c r="AR91" s="533"/>
      <c r="AS91" s="530"/>
      <c r="AT91" s="543"/>
      <c r="AU91" s="543"/>
      <c r="AV91" s="498"/>
      <c r="AW91" s="499"/>
      <c r="AX91" s="497"/>
      <c r="AY91" s="517"/>
    </row>
    <row r="92" spans="1:51">
      <c r="A92" s="502" t="s">
        <v>1249</v>
      </c>
      <c r="B92" s="498"/>
      <c r="C92" s="499"/>
      <c r="D92" s="500"/>
      <c r="E92" s="501"/>
      <c r="F92" s="491"/>
      <c r="G92" s="492"/>
      <c r="H92" s="503"/>
      <c r="I92" s="519"/>
      <c r="J92" s="519"/>
      <c r="K92" s="519"/>
      <c r="L92" s="520"/>
      <c r="M92" s="519"/>
      <c r="N92" s="503"/>
      <c r="O92" s="519"/>
      <c r="P92" s="491"/>
      <c r="Q92" s="492"/>
      <c r="R92" s="503"/>
      <c r="S92" s="520"/>
      <c r="T92" s="491"/>
      <c r="U92" s="534"/>
      <c r="V92" s="503"/>
      <c r="W92" s="535"/>
      <c r="X92" s="532"/>
      <c r="Y92" s="534"/>
      <c r="Z92" s="532"/>
      <c r="AA92" s="534"/>
      <c r="AB92" s="539"/>
      <c r="AC92" s="1338"/>
      <c r="AD92" s="520"/>
      <c r="AE92" s="519"/>
      <c r="AF92" s="539"/>
      <c r="AG92" s="519"/>
      <c r="AH92" s="532"/>
      <c r="AI92" s="534"/>
      <c r="AJ92" s="542"/>
      <c r="AK92" s="492"/>
      <c r="AL92" s="491"/>
      <c r="AM92" s="534"/>
      <c r="AN92" s="532"/>
      <c r="AO92" s="534"/>
      <c r="AP92" s="532"/>
      <c r="AQ92" s="534"/>
      <c r="AR92" s="532"/>
      <c r="AS92" s="534"/>
      <c r="AT92" s="542"/>
      <c r="AU92" s="542"/>
      <c r="AV92" s="491"/>
      <c r="AW92" s="492"/>
      <c r="AX92" s="503"/>
      <c r="AY92" s="519"/>
    </row>
    <row r="93" spans="1:51">
      <c r="A93" s="490" t="s">
        <v>1296</v>
      </c>
      <c r="B93" s="498"/>
      <c r="C93" s="499"/>
      <c r="D93" s="500"/>
      <c r="E93" s="501"/>
      <c r="F93" s="498"/>
      <c r="G93" s="499"/>
      <c r="H93" s="497"/>
      <c r="I93" s="517"/>
      <c r="J93" s="517">
        <v>20</v>
      </c>
      <c r="K93" s="517">
        <v>1</v>
      </c>
      <c r="L93" s="518"/>
      <c r="M93" s="517"/>
      <c r="N93" s="497"/>
      <c r="O93" s="517"/>
      <c r="P93" s="498"/>
      <c r="Q93" s="499"/>
      <c r="R93" s="497"/>
      <c r="S93" s="518"/>
      <c r="T93" s="498"/>
      <c r="U93" s="530"/>
      <c r="V93" s="497"/>
      <c r="W93" s="531"/>
      <c r="X93" s="533"/>
      <c r="Y93" s="530"/>
      <c r="Z93" s="533"/>
      <c r="AA93" s="530"/>
      <c r="AB93" s="540"/>
      <c r="AC93" s="1338"/>
      <c r="AD93" s="518"/>
      <c r="AE93" s="517"/>
      <c r="AF93" s="540"/>
      <c r="AG93" s="517"/>
      <c r="AH93" s="533"/>
      <c r="AI93" s="530"/>
      <c r="AJ93" s="543"/>
      <c r="AK93" s="499"/>
      <c r="AL93" s="498"/>
      <c r="AM93" s="530"/>
      <c r="AN93" s="533"/>
      <c r="AO93" s="530"/>
      <c r="AP93" s="533"/>
      <c r="AQ93" s="530"/>
      <c r="AR93" s="533"/>
      <c r="AS93" s="530"/>
      <c r="AT93" s="543"/>
      <c r="AU93" s="543"/>
      <c r="AV93" s="498"/>
      <c r="AW93" s="499"/>
      <c r="AX93" s="497"/>
      <c r="AY93" s="517"/>
    </row>
    <row r="94" spans="1:51" ht="15.75" customHeight="1">
      <c r="A94" s="490" t="s">
        <v>1243</v>
      </c>
      <c r="B94" s="498"/>
      <c r="C94" s="499"/>
      <c r="D94" s="500"/>
      <c r="E94" s="501"/>
      <c r="F94" s="498"/>
      <c r="G94" s="499"/>
      <c r="H94" s="497"/>
      <c r="I94" s="517"/>
      <c r="J94" s="517"/>
      <c r="K94" s="517"/>
      <c r="L94" s="518"/>
      <c r="M94" s="517"/>
      <c r="N94" s="497"/>
      <c r="O94" s="517"/>
      <c r="P94" s="498"/>
      <c r="Q94" s="499"/>
      <c r="R94" s="497"/>
      <c r="S94" s="518"/>
      <c r="T94" s="498"/>
      <c r="U94" s="530"/>
      <c r="V94" s="497"/>
      <c r="W94" s="531"/>
      <c r="X94" s="533"/>
      <c r="Y94" s="530"/>
      <c r="Z94" s="533"/>
      <c r="AA94" s="530"/>
      <c r="AB94" s="540"/>
      <c r="AC94" s="1338"/>
      <c r="AD94" s="518"/>
      <c r="AE94" s="517"/>
      <c r="AF94" s="540"/>
      <c r="AG94" s="517"/>
      <c r="AH94" s="533"/>
      <c r="AI94" s="530"/>
      <c r="AJ94" s="543"/>
      <c r="AK94" s="499"/>
      <c r="AL94" s="498"/>
      <c r="AM94" s="530"/>
      <c r="AN94" s="533"/>
      <c r="AO94" s="530"/>
      <c r="AP94" s="533"/>
      <c r="AQ94" s="530"/>
      <c r="AR94" s="533"/>
      <c r="AS94" s="530"/>
      <c r="AT94" s="543"/>
      <c r="AU94" s="543"/>
      <c r="AV94" s="498"/>
      <c r="AW94" s="499"/>
      <c r="AX94" s="497"/>
      <c r="AY94" s="517"/>
    </row>
    <row r="95" spans="1:51">
      <c r="A95" s="490" t="s">
        <v>1242</v>
      </c>
      <c r="B95" s="498"/>
      <c r="C95" s="499"/>
      <c r="D95" s="500"/>
      <c r="E95" s="501"/>
      <c r="F95" s="490"/>
      <c r="G95" s="499"/>
      <c r="H95" s="497"/>
      <c r="I95" s="517"/>
      <c r="J95" s="517">
        <v>10</v>
      </c>
      <c r="K95" s="517">
        <v>1</v>
      </c>
      <c r="L95" s="518">
        <v>4</v>
      </c>
      <c r="M95" s="517">
        <v>1</v>
      </c>
      <c r="N95" s="497">
        <v>3</v>
      </c>
      <c r="O95" s="517">
        <v>1</v>
      </c>
      <c r="P95" s="498"/>
      <c r="Q95" s="499"/>
      <c r="R95" s="497"/>
      <c r="S95" s="518"/>
      <c r="T95" s="498"/>
      <c r="U95" s="530"/>
      <c r="V95" s="497"/>
      <c r="W95" s="531"/>
      <c r="X95" s="533"/>
      <c r="Y95" s="530"/>
      <c r="Z95" s="533"/>
      <c r="AA95" s="530"/>
      <c r="AB95" s="540"/>
      <c r="AC95" s="1338"/>
      <c r="AD95" s="518"/>
      <c r="AE95" s="517"/>
      <c r="AF95" s="540"/>
      <c r="AG95" s="517"/>
      <c r="AH95" s="533"/>
      <c r="AI95" s="530"/>
      <c r="AJ95" s="543">
        <v>6</v>
      </c>
      <c r="AK95" s="499">
        <v>1</v>
      </c>
      <c r="AL95" s="498"/>
      <c r="AM95" s="530"/>
      <c r="AN95" s="533"/>
      <c r="AO95" s="530"/>
      <c r="AP95" s="533"/>
      <c r="AQ95" s="530"/>
      <c r="AR95" s="533"/>
      <c r="AS95" s="530"/>
      <c r="AT95" s="543"/>
      <c r="AU95" s="543"/>
      <c r="AV95" s="498"/>
      <c r="AW95" s="499"/>
      <c r="AX95" s="497"/>
      <c r="AY95" s="517"/>
    </row>
    <row r="96" spans="1:51">
      <c r="A96" s="490" t="s">
        <v>1297</v>
      </c>
      <c r="B96" s="498"/>
      <c r="C96" s="499"/>
      <c r="D96" s="500"/>
      <c r="E96" s="501"/>
      <c r="F96" s="498"/>
      <c r="G96" s="499"/>
      <c r="H96" s="497">
        <v>11</v>
      </c>
      <c r="I96" s="517">
        <v>1</v>
      </c>
      <c r="J96" s="517"/>
      <c r="K96" s="517"/>
      <c r="L96" s="518"/>
      <c r="M96" s="517"/>
      <c r="N96" s="497"/>
      <c r="O96" s="517"/>
      <c r="P96" s="498"/>
      <c r="Q96" s="499"/>
      <c r="R96" s="497">
        <v>6</v>
      </c>
      <c r="S96" s="518">
        <v>1</v>
      </c>
      <c r="T96" s="498"/>
      <c r="U96" s="530"/>
      <c r="V96" s="497"/>
      <c r="W96" s="531"/>
      <c r="X96" s="533"/>
      <c r="Y96" s="530"/>
      <c r="Z96" s="533"/>
      <c r="AA96" s="530"/>
      <c r="AB96" s="540"/>
      <c r="AC96" s="1338"/>
      <c r="AD96" s="518"/>
      <c r="AE96" s="517"/>
      <c r="AF96" s="540">
        <v>1</v>
      </c>
      <c r="AG96" s="517">
        <v>1</v>
      </c>
      <c r="AH96" s="533"/>
      <c r="AI96" s="530"/>
      <c r="AJ96" s="543">
        <v>50</v>
      </c>
      <c r="AK96" s="499">
        <v>1</v>
      </c>
      <c r="AL96" s="498"/>
      <c r="AM96" s="530"/>
      <c r="AN96" s="533"/>
      <c r="AO96" s="530"/>
      <c r="AP96" s="533"/>
      <c r="AQ96" s="530"/>
      <c r="AR96" s="533"/>
      <c r="AS96" s="530"/>
      <c r="AT96" s="543"/>
      <c r="AU96" s="543"/>
      <c r="AV96" s="498"/>
      <c r="AW96" s="499"/>
      <c r="AX96" s="497"/>
      <c r="AY96" s="517"/>
    </row>
    <row r="97" spans="1:51">
      <c r="A97" s="490" t="s">
        <v>1250</v>
      </c>
      <c r="B97" s="498"/>
      <c r="C97" s="499"/>
      <c r="D97" s="500"/>
      <c r="E97" s="501"/>
      <c r="F97" s="498"/>
      <c r="G97" s="499"/>
      <c r="H97" s="497"/>
      <c r="I97" s="517"/>
      <c r="J97" s="518"/>
      <c r="K97" s="517"/>
      <c r="L97" s="518"/>
      <c r="M97" s="517"/>
      <c r="N97" s="497"/>
      <c r="O97" s="517"/>
      <c r="P97" s="498"/>
      <c r="Q97" s="499"/>
      <c r="R97" s="497"/>
      <c r="S97" s="518"/>
      <c r="T97" s="498"/>
      <c r="U97" s="530"/>
      <c r="V97" s="497"/>
      <c r="W97" s="531"/>
      <c r="X97" s="533"/>
      <c r="Y97" s="530"/>
      <c r="Z97" s="533"/>
      <c r="AA97" s="530"/>
      <c r="AB97" s="540"/>
      <c r="AC97" s="1338"/>
      <c r="AD97" s="518"/>
      <c r="AE97" s="517"/>
      <c r="AF97" s="540"/>
      <c r="AG97" s="517"/>
      <c r="AH97" s="533"/>
      <c r="AI97" s="530"/>
      <c r="AJ97" s="543"/>
      <c r="AK97" s="499"/>
      <c r="AL97" s="498"/>
      <c r="AM97" s="530"/>
      <c r="AN97" s="533"/>
      <c r="AO97" s="530"/>
      <c r="AP97" s="533"/>
      <c r="AQ97" s="530"/>
      <c r="AR97" s="533"/>
      <c r="AS97" s="530"/>
      <c r="AT97" s="543"/>
      <c r="AU97" s="543"/>
      <c r="AV97" s="498"/>
      <c r="AW97" s="499"/>
      <c r="AX97" s="497"/>
      <c r="AY97" s="517"/>
    </row>
    <row r="98" spans="1:51">
      <c r="A98" s="490" t="s">
        <v>1244</v>
      </c>
      <c r="B98" s="498"/>
      <c r="C98" s="499"/>
      <c r="D98" s="500"/>
      <c r="E98" s="501"/>
      <c r="F98" s="498"/>
      <c r="G98" s="499"/>
      <c r="H98" s="497"/>
      <c r="I98" s="517"/>
      <c r="J98" s="497"/>
      <c r="K98" s="517"/>
      <c r="L98" s="518"/>
      <c r="M98" s="517"/>
      <c r="N98" s="497"/>
      <c r="O98" s="517"/>
      <c r="P98" s="498"/>
      <c r="Q98" s="499"/>
      <c r="R98" s="497"/>
      <c r="S98" s="518"/>
      <c r="T98" s="498"/>
      <c r="U98" s="530"/>
      <c r="V98" s="497"/>
      <c r="W98" s="531"/>
      <c r="X98" s="533"/>
      <c r="Y98" s="530"/>
      <c r="Z98" s="533"/>
      <c r="AA98" s="530"/>
      <c r="AB98" s="540"/>
      <c r="AC98" s="1338"/>
      <c r="AD98" s="518"/>
      <c r="AE98" s="517"/>
      <c r="AF98" s="540"/>
      <c r="AG98" s="517"/>
      <c r="AH98" s="533"/>
      <c r="AI98" s="530"/>
      <c r="AJ98" s="543"/>
      <c r="AK98" s="499"/>
      <c r="AL98" s="498"/>
      <c r="AM98" s="530"/>
      <c r="AN98" s="533"/>
      <c r="AO98" s="530"/>
      <c r="AP98" s="533"/>
      <c r="AQ98" s="530"/>
      <c r="AR98" s="533"/>
      <c r="AS98" s="530"/>
      <c r="AT98" s="543"/>
      <c r="AU98" s="543"/>
      <c r="AV98" s="498"/>
      <c r="AW98" s="499"/>
      <c r="AX98" s="497"/>
      <c r="AY98" s="517"/>
    </row>
    <row r="99" spans="1:51">
      <c r="A99" s="504" t="s">
        <v>22</v>
      </c>
      <c r="B99" s="505">
        <f>SUM(B90:B98)</f>
        <v>0</v>
      </c>
      <c r="C99" s="506">
        <f>SUM(C90:C98)</f>
        <v>0</v>
      </c>
      <c r="D99" s="507">
        <v>0</v>
      </c>
      <c r="E99" s="508">
        <v>0</v>
      </c>
      <c r="F99" s="505">
        <f t="shared" ref="F99:O99" si="3">SUM(F90:F98)</f>
        <v>0</v>
      </c>
      <c r="G99" s="506">
        <f t="shared" si="3"/>
        <v>0</v>
      </c>
      <c r="H99" s="509">
        <f t="shared" si="3"/>
        <v>20</v>
      </c>
      <c r="I99" s="521">
        <f t="shared" si="3"/>
        <v>2</v>
      </c>
      <c r="J99" s="509">
        <f t="shared" si="3"/>
        <v>30</v>
      </c>
      <c r="K99" s="521">
        <f t="shared" si="3"/>
        <v>2</v>
      </c>
      <c r="L99" s="522">
        <f t="shared" si="3"/>
        <v>8</v>
      </c>
      <c r="M99" s="521">
        <f t="shared" si="3"/>
        <v>2</v>
      </c>
      <c r="N99" s="509">
        <f t="shared" si="3"/>
        <v>3</v>
      </c>
      <c r="O99" s="521">
        <f t="shared" si="3"/>
        <v>1</v>
      </c>
      <c r="P99" s="505">
        <f t="shared" ref="P99:AA99" si="4">SUM(P90:P98)</f>
        <v>0</v>
      </c>
      <c r="Q99" s="506">
        <f t="shared" si="4"/>
        <v>0</v>
      </c>
      <c r="R99" s="509">
        <f t="shared" si="4"/>
        <v>6</v>
      </c>
      <c r="S99" s="522">
        <f t="shared" si="4"/>
        <v>1</v>
      </c>
      <c r="T99" s="505">
        <f t="shared" si="4"/>
        <v>0</v>
      </c>
      <c r="U99" s="536">
        <f t="shared" si="4"/>
        <v>0</v>
      </c>
      <c r="V99" s="509">
        <f t="shared" si="4"/>
        <v>0</v>
      </c>
      <c r="W99" s="537">
        <f t="shared" si="4"/>
        <v>0</v>
      </c>
      <c r="X99" s="538">
        <f t="shared" si="4"/>
        <v>0</v>
      </c>
      <c r="Y99" s="536">
        <f t="shared" si="4"/>
        <v>0</v>
      </c>
      <c r="Z99" s="538">
        <f t="shared" si="4"/>
        <v>0</v>
      </c>
      <c r="AA99" s="536">
        <f t="shared" si="4"/>
        <v>0</v>
      </c>
      <c r="AB99" s="541">
        <v>0</v>
      </c>
      <c r="AC99" s="1338">
        <f>SUM(AC90:AC98)</f>
        <v>6</v>
      </c>
      <c r="AD99" s="522">
        <v>0</v>
      </c>
      <c r="AE99" s="521">
        <v>0</v>
      </c>
      <c r="AF99" s="541">
        <f>SUM(AF90:AF98)</f>
        <v>1</v>
      </c>
      <c r="AG99" s="521">
        <f>SUM(AG90:AG98)</f>
        <v>1</v>
      </c>
      <c r="AH99" s="538">
        <v>0</v>
      </c>
      <c r="AI99" s="536">
        <v>0</v>
      </c>
      <c r="AJ99" s="544">
        <f>SUM(AJ90:AJ98)</f>
        <v>56</v>
      </c>
      <c r="AK99" s="506">
        <f>SUM(AK90:AK98)</f>
        <v>2</v>
      </c>
      <c r="AL99" s="505">
        <f>SUM(AL90:AL98)</f>
        <v>0</v>
      </c>
      <c r="AM99" s="536">
        <f>SUM(AM90:AM98)</f>
        <v>0</v>
      </c>
      <c r="AN99" s="538">
        <v>0</v>
      </c>
      <c r="AO99" s="536">
        <v>0</v>
      </c>
      <c r="AP99" s="538">
        <f t="shared" ref="AP99:AU99" si="5">SUM(AP90:AP98)</f>
        <v>0</v>
      </c>
      <c r="AQ99" s="536">
        <f t="shared" si="5"/>
        <v>0</v>
      </c>
      <c r="AR99" s="538">
        <f t="shared" si="5"/>
        <v>0</v>
      </c>
      <c r="AS99" s="536">
        <f t="shared" si="5"/>
        <v>0</v>
      </c>
      <c r="AT99" s="544">
        <f t="shared" si="5"/>
        <v>0</v>
      </c>
      <c r="AU99" s="544">
        <f t="shared" si="5"/>
        <v>0</v>
      </c>
      <c r="AV99" s="505">
        <v>0</v>
      </c>
      <c r="AW99" s="506">
        <v>0</v>
      </c>
      <c r="AX99" s="509">
        <f>SUM(AX90:AX98)</f>
        <v>0</v>
      </c>
      <c r="AY99" s="521">
        <f>SUM(AY90:AY98)</f>
        <v>0</v>
      </c>
    </row>
    <row r="100" spans="1:51">
      <c r="A100" s="510"/>
      <c r="B100" s="511"/>
      <c r="C100" s="511"/>
      <c r="D100" s="511"/>
      <c r="E100" s="511"/>
      <c r="F100" s="511"/>
      <c r="G100" s="511"/>
      <c r="H100" s="512"/>
      <c r="I100" s="512"/>
      <c r="J100" s="512"/>
      <c r="K100" s="512"/>
      <c r="L100" s="512"/>
      <c r="M100" s="512"/>
      <c r="N100" s="512"/>
      <c r="O100" s="512"/>
      <c r="P100" s="511"/>
      <c r="Q100" s="511"/>
      <c r="R100" s="512"/>
      <c r="S100" s="512"/>
      <c r="T100" s="511"/>
      <c r="U100" s="511"/>
      <c r="V100" s="512"/>
      <c r="W100" s="512"/>
      <c r="X100" s="511"/>
      <c r="Y100" s="511"/>
      <c r="Z100" s="511"/>
      <c r="AA100" s="511"/>
      <c r="AB100" s="512"/>
      <c r="AC100" s="512"/>
      <c r="AD100" s="512"/>
      <c r="AE100" s="512"/>
      <c r="AF100" s="512"/>
      <c r="AG100" s="512"/>
      <c r="AH100" s="511"/>
      <c r="AI100" s="511"/>
      <c r="AJ100" s="511"/>
      <c r="AK100" s="511"/>
      <c r="AL100" s="511"/>
      <c r="AM100" s="511"/>
      <c r="AN100" s="511"/>
      <c r="AO100" s="511"/>
      <c r="AP100" s="511"/>
      <c r="AQ100" s="511"/>
      <c r="AR100" s="511"/>
      <c r="AS100" s="511"/>
      <c r="AT100" s="511"/>
      <c r="AU100" s="511"/>
      <c r="AV100" s="511"/>
      <c r="AW100" s="511"/>
      <c r="AX100" s="512"/>
      <c r="AY100" s="512"/>
    </row>
    <row r="101" spans="1:51">
      <c r="A101" s="510"/>
      <c r="B101" s="511"/>
      <c r="C101" s="511"/>
      <c r="D101" s="511"/>
      <c r="E101" s="511"/>
      <c r="F101" s="511"/>
      <c r="G101" s="511"/>
      <c r="H101" s="512"/>
      <c r="I101" s="512"/>
      <c r="J101" s="512"/>
      <c r="K101" s="512"/>
      <c r="L101" s="512"/>
      <c r="M101" s="512"/>
      <c r="N101" s="512"/>
      <c r="O101" s="512"/>
      <c r="P101" s="511"/>
      <c r="Q101" s="511"/>
      <c r="R101" s="512"/>
      <c r="S101" s="512"/>
      <c r="T101" s="511"/>
      <c r="U101" s="511"/>
      <c r="V101" s="512"/>
      <c r="W101" s="512"/>
      <c r="X101" s="511"/>
      <c r="Y101" s="511"/>
      <c r="Z101" s="511"/>
      <c r="AA101" s="511"/>
      <c r="AB101" s="512"/>
      <c r="AC101" s="512"/>
      <c r="AD101" s="512"/>
      <c r="AE101" s="512"/>
      <c r="AF101" s="512"/>
      <c r="AG101" s="512"/>
      <c r="AH101" s="511"/>
      <c r="AI101" s="511"/>
      <c r="AJ101" s="511"/>
      <c r="AK101" s="511"/>
      <c r="AL101" s="511"/>
      <c r="AM101" s="511"/>
      <c r="AN101" s="511"/>
      <c r="AO101" s="511"/>
      <c r="AP101" s="511"/>
      <c r="AQ101" s="511"/>
      <c r="AR101" s="511"/>
      <c r="AS101" s="511"/>
      <c r="AT101" s="511"/>
      <c r="AU101" s="511"/>
      <c r="AV101" s="511"/>
      <c r="AW101" s="511"/>
      <c r="AX101" s="512"/>
      <c r="AY101" s="512"/>
    </row>
    <row r="102" spans="1:51">
      <c r="A102" s="510"/>
      <c r="B102" s="511"/>
      <c r="C102" s="511"/>
      <c r="D102" s="511"/>
      <c r="E102" s="511"/>
      <c r="F102" s="511"/>
      <c r="G102" s="511"/>
      <c r="H102" s="512"/>
      <c r="I102" s="512"/>
      <c r="J102" s="512"/>
      <c r="K102" s="512"/>
      <c r="L102" s="512"/>
      <c r="M102" s="512"/>
      <c r="N102" s="512"/>
      <c r="O102" s="512"/>
      <c r="P102" s="511"/>
      <c r="Q102" s="511"/>
      <c r="R102" s="512"/>
      <c r="S102" s="512"/>
      <c r="T102" s="511"/>
      <c r="U102" s="511"/>
      <c r="V102" s="512"/>
      <c r="W102" s="512"/>
      <c r="X102" s="511"/>
      <c r="Y102" s="511"/>
      <c r="Z102" s="511"/>
      <c r="AA102" s="511"/>
      <c r="AB102" s="512"/>
      <c r="AC102" s="512"/>
      <c r="AD102" s="512"/>
      <c r="AE102" s="512"/>
      <c r="AF102" s="512"/>
      <c r="AG102" s="512"/>
      <c r="AH102" s="511"/>
      <c r="AI102" s="511"/>
      <c r="AJ102" s="511"/>
      <c r="AK102" s="511"/>
      <c r="AL102" s="511"/>
      <c r="AM102" s="511"/>
      <c r="AN102" s="511"/>
      <c r="AO102" s="511"/>
      <c r="AP102" s="511"/>
      <c r="AQ102" s="511"/>
      <c r="AR102" s="511"/>
      <c r="AS102" s="511"/>
      <c r="AT102" s="511"/>
      <c r="AU102" s="511"/>
      <c r="AV102" s="511"/>
      <c r="AW102" s="511"/>
      <c r="AX102" s="512"/>
      <c r="AY102" s="512"/>
    </row>
    <row r="103" spans="1:51">
      <c r="A103" s="510"/>
      <c r="B103" s="511"/>
      <c r="C103" s="511"/>
      <c r="D103" s="511"/>
      <c r="E103" s="511"/>
      <c r="F103" s="511"/>
      <c r="G103" s="511"/>
      <c r="H103" s="512"/>
      <c r="I103" s="512"/>
      <c r="J103" s="512"/>
      <c r="K103" s="512"/>
      <c r="L103" s="512"/>
      <c r="M103" s="512"/>
      <c r="N103" s="512"/>
      <c r="O103" s="512"/>
      <c r="P103" s="511"/>
      <c r="Q103" s="511"/>
      <c r="R103" s="512"/>
      <c r="S103" s="512"/>
      <c r="T103" s="511"/>
      <c r="U103" s="511"/>
      <c r="V103" s="512"/>
      <c r="W103" s="512"/>
      <c r="X103" s="511"/>
      <c r="Y103" s="511"/>
      <c r="Z103" s="511"/>
      <c r="AA103" s="511"/>
      <c r="AB103" s="512"/>
      <c r="AC103" s="512"/>
      <c r="AD103" s="512"/>
      <c r="AE103" s="512"/>
      <c r="AF103" s="512"/>
      <c r="AG103" s="512"/>
      <c r="AH103" s="511"/>
      <c r="AI103" s="511"/>
      <c r="AJ103" s="511"/>
      <c r="AK103" s="511"/>
      <c r="AL103" s="511"/>
      <c r="AM103" s="511"/>
      <c r="AN103" s="511"/>
      <c r="AO103" s="511"/>
      <c r="AP103" s="511"/>
      <c r="AQ103" s="511"/>
      <c r="AR103" s="511"/>
      <c r="AS103" s="511"/>
      <c r="AT103" s="511"/>
      <c r="AU103" s="511"/>
      <c r="AV103" s="511"/>
      <c r="AW103" s="511"/>
      <c r="AX103" s="512"/>
      <c r="AY103" s="512"/>
    </row>
    <row r="104" spans="1:51">
      <c r="A104" s="510"/>
      <c r="B104" s="511"/>
      <c r="C104" s="511"/>
      <c r="D104" s="511"/>
      <c r="E104" s="511"/>
      <c r="F104" s="511"/>
      <c r="G104" s="511"/>
      <c r="H104" s="512"/>
      <c r="I104" s="512"/>
      <c r="J104" s="512"/>
      <c r="K104" s="512"/>
      <c r="L104" s="512"/>
      <c r="M104" s="512"/>
      <c r="N104" s="512"/>
      <c r="O104" s="512"/>
      <c r="P104" s="511"/>
      <c r="Q104" s="511"/>
      <c r="R104" s="512"/>
      <c r="S104" s="512"/>
      <c r="T104" s="511"/>
      <c r="U104" s="511"/>
      <c r="V104" s="512"/>
      <c r="W104" s="512"/>
      <c r="X104" s="511"/>
      <c r="Y104" s="511"/>
      <c r="Z104" s="511"/>
      <c r="AA104" s="511"/>
      <c r="AB104" s="512"/>
      <c r="AC104" s="512"/>
      <c r="AD104" s="512"/>
      <c r="AE104" s="512"/>
      <c r="AF104" s="512"/>
      <c r="AG104" s="512"/>
      <c r="AH104" s="511"/>
      <c r="AI104" s="511"/>
      <c r="AJ104" s="511"/>
      <c r="AK104" s="511"/>
      <c r="AL104" s="511"/>
      <c r="AM104" s="511"/>
      <c r="AN104" s="511"/>
      <c r="AO104" s="511"/>
      <c r="AP104" s="511"/>
      <c r="AQ104" s="511"/>
      <c r="AR104" s="511"/>
      <c r="AS104" s="511"/>
      <c r="AT104" s="511"/>
      <c r="AU104" s="511"/>
      <c r="AV104" s="511"/>
      <c r="AW104" s="511"/>
      <c r="AX104" s="512"/>
      <c r="AY104" s="512"/>
    </row>
    <row r="105" spans="1:51">
      <c r="A105" s="510"/>
      <c r="B105" s="511"/>
      <c r="C105" s="511"/>
      <c r="D105" s="511"/>
      <c r="E105" s="511"/>
      <c r="F105" s="511"/>
      <c r="G105" s="511"/>
      <c r="H105" s="512"/>
      <c r="I105" s="512"/>
      <c r="J105" s="512"/>
      <c r="K105" s="512"/>
      <c r="L105" s="512"/>
      <c r="M105" s="512"/>
      <c r="N105" s="512"/>
      <c r="O105" s="512"/>
      <c r="P105" s="511"/>
      <c r="Q105" s="511"/>
      <c r="R105" s="512"/>
      <c r="S105" s="512"/>
      <c r="T105" s="511"/>
      <c r="U105" s="511"/>
      <c r="V105" s="512"/>
      <c r="W105" s="512"/>
      <c r="X105" s="511"/>
      <c r="Y105" s="511"/>
      <c r="Z105" s="511"/>
      <c r="AA105" s="511"/>
      <c r="AB105" s="512"/>
      <c r="AC105" s="512"/>
      <c r="AD105" s="512"/>
      <c r="AE105" s="512"/>
      <c r="AF105" s="512"/>
      <c r="AG105" s="512"/>
      <c r="AH105" s="511"/>
      <c r="AI105" s="511"/>
      <c r="AJ105" s="511"/>
      <c r="AK105" s="511"/>
      <c r="AL105" s="511"/>
      <c r="AM105" s="511"/>
      <c r="AN105" s="511"/>
      <c r="AO105" s="511"/>
      <c r="AP105" s="511"/>
      <c r="AQ105" s="511"/>
      <c r="AR105" s="511"/>
      <c r="AS105" s="511"/>
      <c r="AT105" s="511"/>
      <c r="AU105" s="511"/>
      <c r="AV105" s="511"/>
      <c r="AW105" s="511"/>
      <c r="AX105" s="512"/>
      <c r="AY105" s="512"/>
    </row>
    <row r="106" spans="1:51">
      <c r="A106" s="510"/>
      <c r="B106" s="511"/>
      <c r="C106" s="511"/>
      <c r="D106" s="511"/>
      <c r="E106" s="511"/>
      <c r="F106" s="511"/>
      <c r="G106" s="511"/>
      <c r="H106" s="512"/>
      <c r="I106" s="512"/>
      <c r="J106" s="512"/>
      <c r="K106" s="512"/>
      <c r="L106" s="512"/>
      <c r="M106" s="512"/>
      <c r="N106" s="512"/>
      <c r="O106" s="512"/>
      <c r="P106" s="511"/>
      <c r="Q106" s="511"/>
      <c r="R106" s="512"/>
      <c r="S106" s="512"/>
      <c r="T106" s="511"/>
      <c r="U106" s="511"/>
      <c r="V106" s="512"/>
      <c r="W106" s="512"/>
      <c r="X106" s="511"/>
      <c r="Y106" s="511"/>
      <c r="Z106" s="511"/>
      <c r="AA106" s="511"/>
      <c r="AB106" s="512"/>
      <c r="AC106" s="512"/>
      <c r="AD106" s="512"/>
      <c r="AE106" s="512"/>
      <c r="AF106" s="512"/>
      <c r="AG106" s="512"/>
      <c r="AH106" s="511"/>
      <c r="AI106" s="511"/>
      <c r="AJ106" s="511"/>
      <c r="AK106" s="511"/>
      <c r="AL106" s="511"/>
      <c r="AM106" s="511"/>
      <c r="AN106" s="511"/>
      <c r="AO106" s="511"/>
      <c r="AP106" s="511"/>
      <c r="AQ106" s="511"/>
      <c r="AR106" s="511"/>
      <c r="AS106" s="511"/>
      <c r="AT106" s="511"/>
      <c r="AU106" s="511"/>
      <c r="AV106" s="511"/>
      <c r="AW106" s="511"/>
      <c r="AX106" s="512"/>
      <c r="AY106" s="512"/>
    </row>
    <row r="107" spans="1:51">
      <c r="A107" s="510"/>
      <c r="B107" s="511"/>
      <c r="C107" s="511"/>
      <c r="D107" s="511"/>
      <c r="E107" s="511"/>
      <c r="F107" s="511"/>
      <c r="G107" s="511"/>
      <c r="H107" s="512"/>
      <c r="I107" s="512"/>
      <c r="J107" s="512"/>
      <c r="K107" s="512"/>
      <c r="L107" s="512"/>
      <c r="M107" s="512"/>
      <c r="N107" s="512"/>
      <c r="O107" s="512"/>
      <c r="P107" s="511"/>
      <c r="Q107" s="511"/>
      <c r="R107" s="512"/>
      <c r="S107" s="512"/>
      <c r="T107" s="511"/>
      <c r="U107" s="511"/>
      <c r="V107" s="512"/>
      <c r="W107" s="512"/>
      <c r="X107" s="511"/>
      <c r="Y107" s="511"/>
      <c r="Z107" s="511"/>
      <c r="AA107" s="511"/>
      <c r="AB107" s="512"/>
      <c r="AC107" s="512"/>
      <c r="AD107" s="512"/>
      <c r="AE107" s="512"/>
      <c r="AF107" s="512"/>
      <c r="AG107" s="512"/>
      <c r="AH107" s="511"/>
      <c r="AI107" s="511"/>
      <c r="AJ107" s="511"/>
      <c r="AK107" s="511"/>
      <c r="AL107" s="511"/>
      <c r="AM107" s="511"/>
      <c r="AN107" s="511"/>
      <c r="AO107" s="511"/>
      <c r="AP107" s="511"/>
      <c r="AQ107" s="511"/>
      <c r="AR107" s="511"/>
      <c r="AS107" s="511"/>
      <c r="AT107" s="511"/>
      <c r="AU107" s="511"/>
      <c r="AV107" s="511"/>
      <c r="AW107" s="511"/>
      <c r="AX107" s="512"/>
      <c r="AY107" s="512"/>
    </row>
    <row r="108" spans="1:51">
      <c r="A108" s="510"/>
      <c r="B108" s="511"/>
      <c r="C108" s="511"/>
      <c r="D108" s="511"/>
      <c r="E108" s="511"/>
      <c r="F108" s="511"/>
      <c r="G108" s="511"/>
      <c r="H108" s="512"/>
      <c r="I108" s="512"/>
      <c r="J108" s="512"/>
      <c r="K108" s="512"/>
      <c r="L108" s="512"/>
      <c r="M108" s="512"/>
      <c r="N108" s="512"/>
      <c r="O108" s="512"/>
      <c r="P108" s="511"/>
      <c r="Q108" s="511"/>
      <c r="R108" s="512"/>
      <c r="S108" s="512"/>
      <c r="T108" s="511"/>
      <c r="U108" s="511"/>
      <c r="V108" s="512"/>
      <c r="W108" s="512"/>
      <c r="X108" s="511"/>
      <c r="Y108" s="511"/>
      <c r="Z108" s="511"/>
      <c r="AA108" s="511"/>
      <c r="AB108" s="512"/>
      <c r="AC108" s="512"/>
      <c r="AD108" s="512"/>
      <c r="AE108" s="512"/>
      <c r="AF108" s="512"/>
      <c r="AG108" s="512"/>
      <c r="AH108" s="511"/>
      <c r="AI108" s="511"/>
      <c r="AJ108" s="511"/>
      <c r="AK108" s="511"/>
      <c r="AL108" s="511"/>
      <c r="AM108" s="511"/>
      <c r="AN108" s="511"/>
      <c r="AO108" s="511"/>
      <c r="AP108" s="511"/>
      <c r="AQ108" s="511"/>
      <c r="AR108" s="511"/>
      <c r="AS108" s="511"/>
      <c r="AT108" s="511"/>
      <c r="AU108" s="511"/>
      <c r="AV108" s="511"/>
      <c r="AW108" s="511"/>
      <c r="AX108" s="512"/>
      <c r="AY108" s="512"/>
    </row>
    <row r="109" spans="1:51">
      <c r="A109" s="510"/>
      <c r="B109" s="511"/>
      <c r="C109" s="511"/>
      <c r="D109" s="511"/>
      <c r="E109" s="511"/>
      <c r="F109" s="511"/>
      <c r="G109" s="511"/>
      <c r="H109" s="512"/>
      <c r="I109" s="512"/>
      <c r="J109" s="512"/>
      <c r="K109" s="512"/>
      <c r="L109" s="512"/>
      <c r="M109" s="512"/>
      <c r="N109" s="512"/>
      <c r="O109" s="512"/>
      <c r="P109" s="511"/>
      <c r="Q109" s="511"/>
      <c r="R109" s="512"/>
      <c r="S109" s="512"/>
      <c r="T109" s="511"/>
      <c r="U109" s="511"/>
      <c r="V109" s="512"/>
      <c r="W109" s="512"/>
      <c r="X109" s="511"/>
      <c r="Y109" s="511"/>
      <c r="Z109" s="511"/>
      <c r="AA109" s="511"/>
      <c r="AB109" s="512"/>
      <c r="AC109" s="512"/>
      <c r="AD109" s="512"/>
      <c r="AE109" s="512"/>
      <c r="AF109" s="512"/>
      <c r="AG109" s="512"/>
      <c r="AH109" s="511"/>
      <c r="AI109" s="511"/>
      <c r="AJ109" s="511"/>
      <c r="AK109" s="511"/>
      <c r="AL109" s="511"/>
      <c r="AM109" s="511"/>
      <c r="AN109" s="511"/>
      <c r="AO109" s="511"/>
      <c r="AP109" s="511"/>
      <c r="AQ109" s="511"/>
      <c r="AR109" s="511"/>
      <c r="AS109" s="511"/>
      <c r="AT109" s="511"/>
      <c r="AU109" s="511"/>
      <c r="AV109" s="511"/>
      <c r="AW109" s="511"/>
      <c r="AX109" s="512"/>
      <c r="AY109" s="512"/>
    </row>
    <row r="110" spans="1:51">
      <c r="A110" s="510"/>
      <c r="B110" s="511"/>
      <c r="C110" s="511"/>
      <c r="D110" s="511"/>
      <c r="E110" s="511"/>
      <c r="F110" s="511"/>
      <c r="G110" s="511"/>
      <c r="H110" s="512"/>
      <c r="I110" s="512"/>
      <c r="J110" s="512"/>
      <c r="K110" s="512"/>
      <c r="L110" s="512"/>
      <c r="M110" s="512"/>
      <c r="N110" s="512"/>
      <c r="O110" s="512"/>
      <c r="P110" s="511"/>
      <c r="Q110" s="511"/>
      <c r="R110" s="512"/>
      <c r="S110" s="512"/>
      <c r="T110" s="511"/>
      <c r="U110" s="511"/>
      <c r="V110" s="512"/>
      <c r="W110" s="512"/>
      <c r="X110" s="511"/>
      <c r="Y110" s="511"/>
      <c r="Z110" s="511"/>
      <c r="AA110" s="511"/>
      <c r="AB110" s="512"/>
      <c r="AC110" s="512"/>
      <c r="AD110" s="512"/>
      <c r="AE110" s="512"/>
      <c r="AF110" s="512"/>
      <c r="AG110" s="512"/>
      <c r="AH110" s="511"/>
      <c r="AI110" s="511"/>
      <c r="AJ110" s="511"/>
      <c r="AK110" s="511"/>
      <c r="AL110" s="511"/>
      <c r="AM110" s="511"/>
      <c r="AN110" s="511"/>
      <c r="AO110" s="511"/>
      <c r="AP110" s="511"/>
      <c r="AQ110" s="511"/>
      <c r="AR110" s="511"/>
      <c r="AS110" s="511"/>
      <c r="AT110" s="511"/>
      <c r="AU110" s="511"/>
      <c r="AV110" s="511"/>
      <c r="AW110" s="511"/>
      <c r="AX110" s="512"/>
      <c r="AY110" s="512"/>
    </row>
    <row r="111" spans="1:51">
      <c r="A111" s="510"/>
      <c r="B111" s="511"/>
      <c r="C111" s="511"/>
      <c r="D111" s="511"/>
      <c r="E111" s="511"/>
      <c r="F111" s="511"/>
      <c r="G111" s="511"/>
      <c r="H111" s="512"/>
      <c r="I111" s="512"/>
      <c r="J111" s="512"/>
      <c r="K111" s="512"/>
      <c r="L111" s="512"/>
      <c r="M111" s="512"/>
      <c r="N111" s="512"/>
      <c r="O111" s="512"/>
      <c r="P111" s="511"/>
      <c r="Q111" s="511"/>
      <c r="R111" s="512"/>
      <c r="S111" s="512"/>
      <c r="T111" s="511"/>
      <c r="U111" s="511"/>
      <c r="V111" s="512"/>
      <c r="W111" s="512"/>
      <c r="X111" s="511"/>
      <c r="Y111" s="511"/>
      <c r="Z111" s="511"/>
      <c r="AA111" s="511"/>
      <c r="AB111" s="512"/>
      <c r="AC111" s="512"/>
      <c r="AD111" s="512"/>
      <c r="AE111" s="512"/>
      <c r="AF111" s="512"/>
      <c r="AG111" s="512"/>
      <c r="AH111" s="511"/>
      <c r="AI111" s="511"/>
      <c r="AJ111" s="511"/>
      <c r="AK111" s="511"/>
      <c r="AL111" s="511"/>
      <c r="AM111" s="511"/>
      <c r="AN111" s="511"/>
      <c r="AO111" s="511"/>
      <c r="AP111" s="511"/>
      <c r="AQ111" s="511"/>
      <c r="AR111" s="511"/>
      <c r="AS111" s="511"/>
      <c r="AT111" s="511"/>
      <c r="AU111" s="511"/>
      <c r="AV111" s="511"/>
      <c r="AW111" s="511"/>
      <c r="AX111" s="512"/>
      <c r="AY111" s="512"/>
    </row>
    <row r="112" spans="1:51">
      <c r="A112" s="510"/>
      <c r="B112" s="511"/>
      <c r="C112" s="511"/>
      <c r="D112" s="511"/>
      <c r="E112" s="511"/>
      <c r="F112" s="511"/>
      <c r="G112" s="511"/>
      <c r="H112" s="512"/>
      <c r="I112" s="512"/>
      <c r="J112" s="512"/>
      <c r="K112" s="512"/>
      <c r="L112" s="512"/>
      <c r="M112" s="512"/>
      <c r="N112" s="512"/>
      <c r="O112" s="512"/>
      <c r="P112" s="511"/>
      <c r="Q112" s="511"/>
      <c r="R112" s="512"/>
      <c r="S112" s="512"/>
      <c r="T112" s="511"/>
      <c r="U112" s="511"/>
      <c r="V112" s="512"/>
      <c r="W112" s="512"/>
      <c r="X112" s="511"/>
      <c r="Y112" s="511"/>
      <c r="Z112" s="511"/>
      <c r="AA112" s="511"/>
      <c r="AB112" s="512"/>
      <c r="AC112" s="512"/>
      <c r="AD112" s="512"/>
      <c r="AE112" s="512"/>
      <c r="AF112" s="512"/>
      <c r="AG112" s="512"/>
      <c r="AH112" s="511"/>
      <c r="AI112" s="511"/>
      <c r="AJ112" s="511"/>
      <c r="AK112" s="511"/>
      <c r="AL112" s="511"/>
      <c r="AM112" s="511"/>
      <c r="AN112" s="511"/>
      <c r="AO112" s="511"/>
      <c r="AP112" s="511"/>
      <c r="AQ112" s="511"/>
      <c r="AR112" s="511"/>
      <c r="AS112" s="511"/>
      <c r="AT112" s="511"/>
      <c r="AU112" s="511"/>
      <c r="AV112" s="511"/>
      <c r="AW112" s="511"/>
      <c r="AX112" s="512"/>
      <c r="AY112" s="512"/>
    </row>
    <row r="113" spans="1:51">
      <c r="A113" s="510"/>
      <c r="B113" s="511"/>
      <c r="C113" s="511"/>
      <c r="D113" s="511"/>
      <c r="E113" s="511"/>
      <c r="F113" s="511"/>
      <c r="G113" s="511"/>
      <c r="H113" s="512"/>
      <c r="I113" s="512"/>
      <c r="J113" s="512"/>
      <c r="K113" s="512"/>
      <c r="L113" s="512"/>
      <c r="M113" s="512"/>
      <c r="N113" s="512"/>
      <c r="O113" s="512"/>
      <c r="P113" s="511"/>
      <c r="Q113" s="511"/>
      <c r="R113" s="512"/>
      <c r="S113" s="512"/>
      <c r="T113" s="511"/>
      <c r="U113" s="511"/>
      <c r="V113" s="512"/>
      <c r="W113" s="512"/>
      <c r="X113" s="511"/>
      <c r="Y113" s="511"/>
      <c r="Z113" s="511"/>
      <c r="AA113" s="511"/>
      <c r="AB113" s="512"/>
      <c r="AC113" s="512"/>
      <c r="AD113" s="512"/>
      <c r="AE113" s="512"/>
      <c r="AF113" s="512"/>
      <c r="AG113" s="512"/>
      <c r="AH113" s="511"/>
      <c r="AI113" s="511"/>
      <c r="AJ113" s="511"/>
      <c r="AK113" s="511"/>
      <c r="AL113" s="511"/>
      <c r="AM113" s="511"/>
      <c r="AN113" s="511"/>
      <c r="AO113" s="511"/>
      <c r="AP113" s="511"/>
      <c r="AQ113" s="511"/>
      <c r="AR113" s="511"/>
      <c r="AS113" s="511"/>
      <c r="AT113" s="511"/>
      <c r="AU113" s="511"/>
      <c r="AV113" s="511"/>
      <c r="AW113" s="511"/>
      <c r="AX113" s="512"/>
      <c r="AY113" s="512"/>
    </row>
    <row r="114" spans="1:51">
      <c r="A114" s="510"/>
      <c r="B114" s="511"/>
      <c r="C114" s="511"/>
      <c r="D114" s="511"/>
      <c r="E114" s="511"/>
      <c r="F114" s="511"/>
      <c r="G114" s="511"/>
      <c r="H114" s="512"/>
      <c r="I114" s="512"/>
      <c r="J114" s="512"/>
      <c r="K114" s="512"/>
      <c r="L114" s="512"/>
      <c r="M114" s="512"/>
      <c r="N114" s="512"/>
      <c r="O114" s="512"/>
      <c r="P114" s="511"/>
      <c r="Q114" s="511"/>
      <c r="R114" s="512"/>
      <c r="S114" s="512"/>
      <c r="T114" s="511"/>
      <c r="U114" s="511"/>
      <c r="V114" s="512"/>
      <c r="W114" s="512"/>
      <c r="X114" s="511"/>
      <c r="Y114" s="511"/>
      <c r="Z114" s="511"/>
      <c r="AA114" s="511"/>
      <c r="AB114" s="512"/>
      <c r="AC114" s="512"/>
      <c r="AD114" s="512"/>
      <c r="AE114" s="512"/>
      <c r="AF114" s="512"/>
      <c r="AG114" s="512"/>
      <c r="AH114" s="511"/>
      <c r="AI114" s="511"/>
      <c r="AJ114" s="511"/>
      <c r="AK114" s="511"/>
      <c r="AL114" s="511"/>
      <c r="AM114" s="511"/>
      <c r="AN114" s="511"/>
      <c r="AO114" s="511"/>
      <c r="AP114" s="511"/>
      <c r="AQ114" s="511"/>
      <c r="AR114" s="511"/>
      <c r="AS114" s="511"/>
      <c r="AT114" s="511"/>
      <c r="AU114" s="511"/>
      <c r="AV114" s="511"/>
      <c r="AW114" s="511"/>
      <c r="AX114" s="512"/>
      <c r="AY114" s="512"/>
    </row>
    <row r="115" spans="1:51">
      <c r="A115" s="510"/>
      <c r="B115" s="511"/>
      <c r="C115" s="511"/>
      <c r="D115" s="511"/>
      <c r="E115" s="511"/>
      <c r="F115" s="511"/>
      <c r="G115" s="511"/>
      <c r="H115" s="512"/>
      <c r="I115" s="512"/>
      <c r="J115" s="512"/>
      <c r="K115" s="512"/>
      <c r="L115" s="512"/>
      <c r="M115" s="512"/>
      <c r="N115" s="512"/>
      <c r="O115" s="512"/>
      <c r="P115" s="511"/>
      <c r="Q115" s="511"/>
      <c r="R115" s="512"/>
      <c r="S115" s="512"/>
      <c r="T115" s="511"/>
      <c r="U115" s="511"/>
      <c r="V115" s="512"/>
      <c r="W115" s="512"/>
      <c r="X115" s="511"/>
      <c r="Y115" s="511"/>
      <c r="Z115" s="511"/>
      <c r="AA115" s="511"/>
      <c r="AB115" s="512"/>
      <c r="AC115" s="512"/>
      <c r="AD115" s="512"/>
      <c r="AE115" s="512"/>
      <c r="AF115" s="512"/>
      <c r="AG115" s="512"/>
      <c r="AH115" s="511"/>
      <c r="AI115" s="511"/>
      <c r="AJ115" s="511"/>
      <c r="AK115" s="511"/>
      <c r="AL115" s="511"/>
      <c r="AM115" s="511"/>
      <c r="AN115" s="511"/>
      <c r="AO115" s="511"/>
      <c r="AP115" s="511"/>
      <c r="AQ115" s="511"/>
      <c r="AR115" s="511"/>
      <c r="AS115" s="511"/>
      <c r="AT115" s="511"/>
      <c r="AU115" s="511"/>
      <c r="AV115" s="511"/>
      <c r="AW115" s="511"/>
      <c r="AX115" s="512"/>
      <c r="AY115" s="512"/>
    </row>
    <row r="116" spans="1:51">
      <c r="A116" s="510"/>
      <c r="B116" s="511"/>
      <c r="C116" s="511"/>
      <c r="D116" s="511"/>
      <c r="E116" s="511"/>
      <c r="F116" s="511"/>
      <c r="G116" s="511"/>
      <c r="H116" s="512"/>
      <c r="I116" s="512"/>
      <c r="J116" s="512"/>
      <c r="K116" s="512"/>
      <c r="L116" s="512"/>
      <c r="M116" s="512"/>
      <c r="N116" s="512"/>
      <c r="O116" s="512"/>
      <c r="P116" s="511"/>
      <c r="Q116" s="511"/>
      <c r="R116" s="512"/>
      <c r="S116" s="512"/>
      <c r="T116" s="511"/>
      <c r="U116" s="511"/>
      <c r="V116" s="512"/>
      <c r="W116" s="512"/>
      <c r="X116" s="511"/>
      <c r="Y116" s="511"/>
      <c r="Z116" s="511"/>
      <c r="AA116" s="511"/>
      <c r="AB116" s="512"/>
      <c r="AC116" s="512"/>
      <c r="AD116" s="512"/>
      <c r="AE116" s="512"/>
      <c r="AF116" s="512"/>
      <c r="AG116" s="512"/>
      <c r="AH116" s="511"/>
      <c r="AI116" s="511"/>
      <c r="AJ116" s="511"/>
      <c r="AK116" s="511"/>
      <c r="AL116" s="511"/>
      <c r="AM116" s="511"/>
      <c r="AN116" s="511"/>
      <c r="AO116" s="511"/>
      <c r="AP116" s="511"/>
      <c r="AQ116" s="511"/>
      <c r="AR116" s="511"/>
      <c r="AS116" s="511"/>
      <c r="AT116" s="511"/>
      <c r="AU116" s="511"/>
      <c r="AV116" s="511"/>
      <c r="AW116" s="511"/>
      <c r="AX116" s="512"/>
      <c r="AY116" s="512"/>
    </row>
    <row r="117" spans="1:51">
      <c r="A117" s="510"/>
      <c r="B117" s="511"/>
      <c r="C117" s="511"/>
      <c r="D117" s="511"/>
      <c r="E117" s="511"/>
      <c r="F117" s="511"/>
      <c r="G117" s="511"/>
      <c r="H117" s="512"/>
      <c r="I117" s="512"/>
      <c r="J117" s="512"/>
      <c r="K117" s="512"/>
      <c r="L117" s="512"/>
      <c r="M117" s="512"/>
      <c r="N117" s="512"/>
      <c r="O117" s="512"/>
      <c r="P117" s="511"/>
      <c r="Q117" s="511"/>
      <c r="R117" s="512"/>
      <c r="S117" s="512"/>
      <c r="T117" s="511"/>
      <c r="U117" s="511"/>
      <c r="V117" s="512"/>
      <c r="W117" s="512"/>
      <c r="X117" s="511"/>
      <c r="Y117" s="511"/>
      <c r="Z117" s="511"/>
      <c r="AA117" s="511"/>
      <c r="AB117" s="512"/>
      <c r="AC117" s="512"/>
      <c r="AD117" s="512"/>
      <c r="AE117" s="512"/>
      <c r="AF117" s="512"/>
      <c r="AG117" s="512"/>
      <c r="AH117" s="511"/>
      <c r="AI117" s="511"/>
      <c r="AJ117" s="511"/>
      <c r="AK117" s="511"/>
      <c r="AL117" s="511"/>
      <c r="AM117" s="511"/>
      <c r="AN117" s="511"/>
      <c r="AO117" s="511"/>
      <c r="AP117" s="511"/>
      <c r="AQ117" s="511"/>
      <c r="AR117" s="511"/>
      <c r="AS117" s="511"/>
      <c r="AT117" s="511"/>
      <c r="AU117" s="511"/>
      <c r="AV117" s="511"/>
      <c r="AW117" s="511"/>
      <c r="AX117" s="512"/>
      <c r="AY117" s="512"/>
    </row>
    <row r="118" spans="1:51">
      <c r="A118" s="510"/>
      <c r="B118" s="511"/>
      <c r="C118" s="511"/>
      <c r="D118" s="511"/>
      <c r="E118" s="511"/>
      <c r="F118" s="511"/>
      <c r="G118" s="511"/>
      <c r="H118" s="512"/>
      <c r="I118" s="512"/>
      <c r="J118" s="512"/>
      <c r="K118" s="512"/>
      <c r="L118" s="512"/>
      <c r="M118" s="512"/>
      <c r="N118" s="512"/>
      <c r="O118" s="512"/>
      <c r="P118" s="511"/>
      <c r="Q118" s="511"/>
      <c r="R118" s="512"/>
      <c r="S118" s="512"/>
      <c r="T118" s="511"/>
      <c r="U118" s="511"/>
      <c r="V118" s="512"/>
      <c r="W118" s="512"/>
      <c r="X118" s="511"/>
      <c r="Y118" s="511"/>
      <c r="Z118" s="511"/>
      <c r="AA118" s="511"/>
      <c r="AB118" s="512"/>
      <c r="AC118" s="512"/>
      <c r="AD118" s="512"/>
      <c r="AE118" s="512"/>
      <c r="AF118" s="512"/>
      <c r="AG118" s="512"/>
      <c r="AH118" s="511"/>
      <c r="AI118" s="511"/>
      <c r="AJ118" s="511"/>
      <c r="AK118" s="511"/>
      <c r="AL118" s="511"/>
      <c r="AM118" s="511"/>
      <c r="AN118" s="511"/>
      <c r="AO118" s="511"/>
      <c r="AP118" s="511"/>
      <c r="AQ118" s="511"/>
      <c r="AR118" s="511"/>
      <c r="AS118" s="511"/>
      <c r="AT118" s="511"/>
      <c r="AU118" s="511"/>
      <c r="AV118" s="511"/>
      <c r="AW118" s="511"/>
      <c r="AX118" s="512"/>
      <c r="AY118" s="512"/>
    </row>
    <row r="119" spans="1:51">
      <c r="A119" s="510"/>
      <c r="B119" s="511"/>
      <c r="C119" s="511"/>
      <c r="D119" s="511"/>
      <c r="E119" s="511"/>
      <c r="F119" s="511"/>
      <c r="G119" s="511"/>
      <c r="H119" s="512"/>
      <c r="I119" s="512"/>
      <c r="J119" s="512"/>
      <c r="K119" s="512"/>
      <c r="L119" s="512"/>
      <c r="M119" s="512"/>
      <c r="N119" s="512"/>
      <c r="O119" s="512"/>
      <c r="P119" s="511"/>
      <c r="Q119" s="511"/>
      <c r="R119" s="512"/>
      <c r="S119" s="512"/>
      <c r="T119" s="511"/>
      <c r="U119" s="511"/>
      <c r="V119" s="512"/>
      <c r="W119" s="512"/>
      <c r="X119" s="511"/>
      <c r="Y119" s="511"/>
      <c r="Z119" s="511"/>
      <c r="AA119" s="511"/>
      <c r="AB119" s="512"/>
      <c r="AC119" s="512"/>
      <c r="AD119" s="512"/>
      <c r="AE119" s="512"/>
      <c r="AF119" s="512"/>
      <c r="AG119" s="512"/>
      <c r="AH119" s="511"/>
      <c r="AI119" s="511"/>
      <c r="AJ119" s="511"/>
      <c r="AK119" s="511"/>
      <c r="AL119" s="511"/>
      <c r="AM119" s="511"/>
      <c r="AN119" s="511"/>
      <c r="AO119" s="511"/>
      <c r="AP119" s="511"/>
      <c r="AQ119" s="511"/>
      <c r="AR119" s="511"/>
      <c r="AS119" s="511"/>
      <c r="AT119" s="511"/>
      <c r="AU119" s="511"/>
      <c r="AV119" s="511"/>
      <c r="AW119" s="511"/>
      <c r="AX119" s="512"/>
      <c r="AY119" s="512"/>
    </row>
    <row r="120" spans="1:51">
      <c r="A120" s="510"/>
      <c r="B120" s="511"/>
      <c r="C120" s="511"/>
      <c r="D120" s="511"/>
      <c r="E120" s="511"/>
      <c r="F120" s="511"/>
      <c r="G120" s="511"/>
      <c r="H120" s="512"/>
      <c r="I120" s="512"/>
      <c r="J120" s="512"/>
      <c r="K120" s="512"/>
      <c r="L120" s="512"/>
      <c r="M120" s="512"/>
      <c r="N120" s="512"/>
      <c r="O120" s="512"/>
      <c r="P120" s="511"/>
      <c r="Q120" s="511"/>
      <c r="R120" s="512"/>
      <c r="S120" s="512"/>
      <c r="T120" s="511"/>
      <c r="U120" s="511"/>
      <c r="V120" s="512"/>
      <c r="W120" s="512"/>
      <c r="X120" s="511"/>
      <c r="Y120" s="511"/>
      <c r="Z120" s="511"/>
      <c r="AA120" s="511"/>
      <c r="AB120" s="512"/>
      <c r="AC120" s="512"/>
      <c r="AD120" s="512"/>
      <c r="AE120" s="512"/>
      <c r="AF120" s="512"/>
      <c r="AG120" s="512"/>
      <c r="AH120" s="511"/>
      <c r="AI120" s="511"/>
      <c r="AJ120" s="511"/>
      <c r="AK120" s="511"/>
      <c r="AL120" s="511"/>
      <c r="AM120" s="511"/>
      <c r="AN120" s="511"/>
      <c r="AO120" s="511"/>
      <c r="AP120" s="511"/>
      <c r="AQ120" s="511"/>
      <c r="AR120" s="511"/>
      <c r="AS120" s="511"/>
      <c r="AT120" s="511"/>
      <c r="AU120" s="511"/>
      <c r="AV120" s="511"/>
      <c r="AW120" s="511"/>
      <c r="AX120" s="512"/>
      <c r="AY120" s="512"/>
    </row>
    <row r="121" spans="1:51">
      <c r="A121" s="510"/>
      <c r="B121" s="511"/>
      <c r="C121" s="511"/>
      <c r="D121" s="511"/>
      <c r="E121" s="511"/>
      <c r="F121" s="511"/>
      <c r="G121" s="511"/>
      <c r="H121" s="512"/>
      <c r="I121" s="512"/>
      <c r="J121" s="512"/>
      <c r="K121" s="512"/>
      <c r="L121" s="512"/>
      <c r="M121" s="512"/>
      <c r="N121" s="512"/>
      <c r="O121" s="512"/>
      <c r="P121" s="511"/>
      <c r="Q121" s="511"/>
      <c r="R121" s="512"/>
      <c r="S121" s="512"/>
      <c r="T121" s="511"/>
      <c r="U121" s="511"/>
      <c r="V121" s="512"/>
      <c r="W121" s="512"/>
      <c r="X121" s="511"/>
      <c r="Y121" s="511"/>
      <c r="Z121" s="511"/>
      <c r="AA121" s="511"/>
      <c r="AB121" s="512"/>
      <c r="AC121" s="512"/>
      <c r="AD121" s="512"/>
      <c r="AE121" s="512"/>
      <c r="AF121" s="512"/>
      <c r="AG121" s="512"/>
      <c r="AH121" s="511"/>
      <c r="AI121" s="511"/>
      <c r="AJ121" s="511"/>
      <c r="AK121" s="511"/>
      <c r="AL121" s="511"/>
      <c r="AM121" s="511"/>
      <c r="AN121" s="511"/>
      <c r="AO121" s="511"/>
      <c r="AP121" s="511"/>
      <c r="AQ121" s="511"/>
      <c r="AR121" s="511"/>
      <c r="AS121" s="511"/>
      <c r="AT121" s="511"/>
      <c r="AU121" s="511"/>
      <c r="AV121" s="511"/>
      <c r="AW121" s="511"/>
      <c r="AX121" s="512"/>
      <c r="AY121" s="512"/>
    </row>
    <row r="122" spans="1:51">
      <c r="A122" s="510"/>
      <c r="B122" s="511"/>
      <c r="C122" s="511"/>
      <c r="D122" s="511"/>
      <c r="E122" s="511"/>
      <c r="F122" s="511"/>
      <c r="G122" s="511"/>
      <c r="H122" s="512"/>
      <c r="I122" s="512"/>
      <c r="J122" s="512"/>
      <c r="K122" s="512"/>
      <c r="L122" s="512"/>
      <c r="M122" s="512"/>
      <c r="N122" s="512"/>
      <c r="O122" s="512"/>
      <c r="P122" s="511"/>
      <c r="Q122" s="511"/>
      <c r="R122" s="512"/>
      <c r="S122" s="512"/>
      <c r="T122" s="511"/>
      <c r="U122" s="511"/>
      <c r="V122" s="512"/>
      <c r="W122" s="512"/>
      <c r="X122" s="511"/>
      <c r="Y122" s="511"/>
      <c r="Z122" s="511"/>
      <c r="AA122" s="511"/>
      <c r="AB122" s="512"/>
      <c r="AC122" s="512"/>
      <c r="AD122" s="512"/>
      <c r="AE122" s="512"/>
      <c r="AF122" s="512"/>
      <c r="AG122" s="512"/>
      <c r="AH122" s="511"/>
      <c r="AI122" s="511"/>
      <c r="AJ122" s="511"/>
      <c r="AK122" s="511"/>
      <c r="AL122" s="511"/>
      <c r="AM122" s="511"/>
      <c r="AN122" s="511"/>
      <c r="AO122" s="511"/>
      <c r="AP122" s="511"/>
      <c r="AQ122" s="511"/>
      <c r="AR122" s="511"/>
      <c r="AS122" s="511"/>
      <c r="AT122" s="511"/>
      <c r="AU122" s="511"/>
      <c r="AV122" s="511"/>
      <c r="AW122" s="511"/>
      <c r="AX122" s="512"/>
      <c r="AY122" s="512"/>
    </row>
    <row r="123" spans="1:51">
      <c r="A123" s="510"/>
      <c r="B123" s="511"/>
      <c r="C123" s="511"/>
      <c r="D123" s="511"/>
      <c r="E123" s="511"/>
      <c r="F123" s="511"/>
      <c r="G123" s="511"/>
      <c r="H123" s="512"/>
      <c r="I123" s="512"/>
      <c r="J123" s="512"/>
      <c r="K123" s="512"/>
      <c r="L123" s="512"/>
      <c r="M123" s="512"/>
      <c r="N123" s="512"/>
      <c r="O123" s="512"/>
      <c r="P123" s="511"/>
      <c r="Q123" s="511"/>
      <c r="R123" s="512"/>
      <c r="S123" s="512"/>
      <c r="T123" s="511"/>
      <c r="U123" s="511"/>
      <c r="V123" s="512"/>
      <c r="W123" s="512"/>
      <c r="X123" s="511"/>
      <c r="Y123" s="511"/>
      <c r="Z123" s="511"/>
      <c r="AA123" s="511"/>
      <c r="AB123" s="512"/>
      <c r="AC123" s="512"/>
      <c r="AD123" s="512"/>
      <c r="AE123" s="512"/>
      <c r="AF123" s="512"/>
      <c r="AG123" s="512"/>
      <c r="AH123" s="511"/>
      <c r="AI123" s="511"/>
      <c r="AJ123" s="511"/>
      <c r="AK123" s="511"/>
      <c r="AL123" s="511"/>
      <c r="AM123" s="511"/>
      <c r="AN123" s="511"/>
      <c r="AO123" s="511"/>
      <c r="AP123" s="511"/>
      <c r="AQ123" s="511"/>
      <c r="AR123" s="511"/>
      <c r="AS123" s="511"/>
      <c r="AT123" s="511"/>
      <c r="AU123" s="511"/>
      <c r="AV123" s="511"/>
      <c r="AW123" s="511"/>
      <c r="AX123" s="512"/>
      <c r="AY123" s="512"/>
    </row>
    <row r="124" spans="1:51">
      <c r="A124" s="510"/>
      <c r="B124" s="511"/>
      <c r="C124" s="511"/>
      <c r="D124" s="511"/>
      <c r="E124" s="511"/>
      <c r="F124" s="511"/>
      <c r="G124" s="511"/>
      <c r="H124" s="512"/>
      <c r="I124" s="512"/>
      <c r="J124" s="512"/>
      <c r="K124" s="512"/>
      <c r="L124" s="512"/>
      <c r="M124" s="512"/>
      <c r="N124" s="512"/>
      <c r="O124" s="512"/>
      <c r="P124" s="511"/>
      <c r="Q124" s="511"/>
      <c r="R124" s="512"/>
      <c r="S124" s="512"/>
      <c r="T124" s="511"/>
      <c r="U124" s="511"/>
      <c r="V124" s="512"/>
      <c r="W124" s="512"/>
      <c r="X124" s="511"/>
      <c r="Y124" s="511"/>
      <c r="Z124" s="511"/>
      <c r="AA124" s="511"/>
      <c r="AB124" s="512"/>
      <c r="AC124" s="512"/>
      <c r="AD124" s="512"/>
      <c r="AE124" s="512"/>
      <c r="AF124" s="512"/>
      <c r="AG124" s="512"/>
      <c r="AH124" s="511"/>
      <c r="AI124" s="511"/>
      <c r="AJ124" s="511"/>
      <c r="AK124" s="511"/>
      <c r="AL124" s="511"/>
      <c r="AM124" s="511"/>
      <c r="AN124" s="511"/>
      <c r="AO124" s="511"/>
      <c r="AP124" s="511"/>
      <c r="AQ124" s="511"/>
      <c r="AR124" s="511"/>
      <c r="AS124" s="511"/>
      <c r="AT124" s="511"/>
      <c r="AU124" s="511"/>
      <c r="AV124" s="511"/>
      <c r="AW124" s="511"/>
      <c r="AX124" s="512"/>
      <c r="AY124" s="512"/>
    </row>
    <row r="125" spans="1:51">
      <c r="A125" s="510"/>
      <c r="B125" s="511"/>
      <c r="C125" s="511"/>
      <c r="D125" s="511"/>
      <c r="E125" s="511"/>
      <c r="F125" s="511"/>
      <c r="G125" s="511"/>
      <c r="H125" s="512"/>
      <c r="I125" s="512"/>
      <c r="J125" s="512"/>
      <c r="K125" s="512"/>
      <c r="L125" s="512"/>
      <c r="M125" s="512"/>
      <c r="N125" s="512"/>
      <c r="O125" s="512"/>
      <c r="P125" s="511"/>
      <c r="Q125" s="511"/>
      <c r="R125" s="512"/>
      <c r="S125" s="512"/>
      <c r="T125" s="511"/>
      <c r="U125" s="511"/>
      <c r="V125" s="512"/>
      <c r="W125" s="512"/>
      <c r="X125" s="511"/>
      <c r="Y125" s="511"/>
      <c r="Z125" s="511"/>
      <c r="AA125" s="511"/>
      <c r="AB125" s="512"/>
      <c r="AC125" s="512"/>
      <c r="AD125" s="512"/>
      <c r="AE125" s="512"/>
      <c r="AF125" s="512"/>
      <c r="AG125" s="512"/>
      <c r="AH125" s="511"/>
      <c r="AI125" s="511"/>
      <c r="AJ125" s="511"/>
      <c r="AK125" s="511"/>
      <c r="AL125" s="511"/>
      <c r="AM125" s="511"/>
      <c r="AN125" s="511"/>
      <c r="AO125" s="511"/>
      <c r="AP125" s="511"/>
      <c r="AQ125" s="511"/>
      <c r="AR125" s="511"/>
      <c r="AS125" s="511"/>
      <c r="AT125" s="511"/>
      <c r="AU125" s="511"/>
      <c r="AV125" s="511"/>
      <c r="AW125" s="511"/>
      <c r="AX125" s="512"/>
      <c r="AY125" s="512"/>
    </row>
    <row r="126" spans="1:51">
      <c r="A126" s="510"/>
      <c r="B126" s="511"/>
      <c r="C126" s="511"/>
      <c r="D126" s="511"/>
      <c r="E126" s="511"/>
      <c r="F126" s="511"/>
      <c r="G126" s="511"/>
      <c r="H126" s="512"/>
      <c r="I126" s="512"/>
      <c r="J126" s="512"/>
      <c r="K126" s="512"/>
      <c r="L126" s="512"/>
      <c r="M126" s="512"/>
      <c r="N126" s="512"/>
      <c r="O126" s="512"/>
      <c r="P126" s="511"/>
      <c r="Q126" s="511"/>
      <c r="R126" s="512"/>
      <c r="S126" s="512"/>
      <c r="T126" s="511"/>
      <c r="U126" s="511"/>
      <c r="V126" s="512"/>
      <c r="W126" s="512"/>
      <c r="X126" s="511"/>
      <c r="Y126" s="511"/>
      <c r="Z126" s="511"/>
      <c r="AA126" s="511"/>
      <c r="AB126" s="512"/>
      <c r="AC126" s="512"/>
      <c r="AD126" s="512"/>
      <c r="AE126" s="512"/>
      <c r="AF126" s="512"/>
      <c r="AG126" s="512"/>
      <c r="AH126" s="511"/>
      <c r="AI126" s="511"/>
      <c r="AJ126" s="511"/>
      <c r="AK126" s="511"/>
      <c r="AL126" s="511"/>
      <c r="AM126" s="511"/>
      <c r="AN126" s="511"/>
      <c r="AO126" s="511"/>
      <c r="AP126" s="511"/>
      <c r="AQ126" s="511"/>
      <c r="AR126" s="511"/>
      <c r="AS126" s="511"/>
      <c r="AT126" s="511"/>
      <c r="AU126" s="511"/>
      <c r="AV126" s="511"/>
      <c r="AW126" s="511"/>
      <c r="AX126" s="512"/>
      <c r="AY126" s="512"/>
    </row>
    <row r="127" spans="1:51">
      <c r="A127" s="510"/>
      <c r="B127" s="511"/>
      <c r="C127" s="511"/>
      <c r="D127" s="511"/>
      <c r="E127" s="511"/>
      <c r="F127" s="511"/>
      <c r="G127" s="511"/>
      <c r="H127" s="512"/>
      <c r="I127" s="512"/>
      <c r="J127" s="512"/>
      <c r="K127" s="512"/>
      <c r="L127" s="512"/>
      <c r="M127" s="512"/>
      <c r="N127" s="512"/>
      <c r="O127" s="512"/>
      <c r="P127" s="511"/>
      <c r="Q127" s="511"/>
      <c r="R127" s="512"/>
      <c r="S127" s="512"/>
      <c r="T127" s="511"/>
      <c r="U127" s="511"/>
      <c r="V127" s="512"/>
      <c r="W127" s="512"/>
      <c r="X127" s="511"/>
      <c r="Y127" s="511"/>
      <c r="Z127" s="511"/>
      <c r="AA127" s="511"/>
      <c r="AB127" s="512"/>
      <c r="AC127" s="512"/>
      <c r="AD127" s="512"/>
      <c r="AE127" s="512"/>
      <c r="AF127" s="512"/>
      <c r="AG127" s="512"/>
      <c r="AH127" s="511"/>
      <c r="AI127" s="511"/>
      <c r="AJ127" s="511"/>
      <c r="AK127" s="511"/>
      <c r="AL127" s="511"/>
      <c r="AM127" s="511"/>
      <c r="AN127" s="511"/>
      <c r="AO127" s="511"/>
      <c r="AP127" s="511"/>
      <c r="AQ127" s="511"/>
      <c r="AR127" s="511"/>
      <c r="AS127" s="511"/>
      <c r="AT127" s="511"/>
      <c r="AU127" s="511"/>
      <c r="AV127" s="511"/>
      <c r="AW127" s="511"/>
      <c r="AX127" s="512"/>
      <c r="AY127" s="512"/>
    </row>
    <row r="128" spans="1:51">
      <c r="A128" s="510"/>
      <c r="B128" s="511"/>
      <c r="C128" s="511"/>
      <c r="D128" s="511"/>
      <c r="E128" s="511"/>
      <c r="F128" s="511"/>
      <c r="G128" s="511"/>
      <c r="H128" s="512"/>
      <c r="I128" s="512"/>
      <c r="J128" s="512"/>
      <c r="K128" s="512"/>
      <c r="L128" s="512"/>
      <c r="M128" s="512"/>
      <c r="N128" s="512"/>
      <c r="O128" s="512"/>
      <c r="P128" s="511"/>
      <c r="Q128" s="511"/>
      <c r="R128" s="512"/>
      <c r="S128" s="512"/>
      <c r="T128" s="511"/>
      <c r="U128" s="511"/>
      <c r="V128" s="512"/>
      <c r="W128" s="512"/>
      <c r="X128" s="511"/>
      <c r="Y128" s="511"/>
      <c r="Z128" s="511"/>
      <c r="AA128" s="511"/>
      <c r="AB128" s="512"/>
      <c r="AC128" s="512"/>
      <c r="AD128" s="512"/>
      <c r="AE128" s="512"/>
      <c r="AF128" s="512"/>
      <c r="AG128" s="512"/>
      <c r="AH128" s="511"/>
      <c r="AI128" s="511"/>
      <c r="AJ128" s="511"/>
      <c r="AK128" s="511"/>
      <c r="AL128" s="511"/>
      <c r="AM128" s="511"/>
      <c r="AN128" s="511"/>
      <c r="AO128" s="511"/>
      <c r="AP128" s="511"/>
      <c r="AQ128" s="511"/>
      <c r="AR128" s="511"/>
      <c r="AS128" s="511"/>
      <c r="AT128" s="511"/>
      <c r="AU128" s="511"/>
      <c r="AV128" s="511"/>
      <c r="AW128" s="511"/>
      <c r="AX128" s="512"/>
      <c r="AY128" s="512"/>
    </row>
    <row r="129" spans="1:51">
      <c r="A129" s="510"/>
      <c r="B129" s="511"/>
      <c r="C129" s="511"/>
      <c r="D129" s="511"/>
      <c r="E129" s="511"/>
      <c r="F129" s="511"/>
      <c r="G129" s="511"/>
      <c r="H129" s="512"/>
      <c r="I129" s="512"/>
      <c r="J129" s="512"/>
      <c r="K129" s="512"/>
      <c r="L129" s="512"/>
      <c r="M129" s="512"/>
      <c r="N129" s="512"/>
      <c r="O129" s="512"/>
      <c r="P129" s="511"/>
      <c r="Q129" s="511"/>
      <c r="R129" s="512"/>
      <c r="S129" s="512"/>
      <c r="T129" s="511"/>
      <c r="U129" s="511"/>
      <c r="V129" s="512"/>
      <c r="W129" s="512"/>
      <c r="X129" s="511"/>
      <c r="Y129" s="511"/>
      <c r="Z129" s="511"/>
      <c r="AA129" s="511"/>
      <c r="AB129" s="512"/>
      <c r="AC129" s="512"/>
      <c r="AD129" s="512"/>
      <c r="AE129" s="512"/>
      <c r="AF129" s="512"/>
      <c r="AG129" s="512"/>
      <c r="AH129" s="511"/>
      <c r="AI129" s="511"/>
      <c r="AJ129" s="511"/>
      <c r="AK129" s="511"/>
      <c r="AL129" s="511"/>
      <c r="AM129" s="511"/>
      <c r="AN129" s="511"/>
      <c r="AO129" s="511"/>
      <c r="AP129" s="511"/>
      <c r="AQ129" s="511"/>
      <c r="AR129" s="511"/>
      <c r="AS129" s="511"/>
      <c r="AT129" s="511"/>
      <c r="AU129" s="511"/>
      <c r="AV129" s="511"/>
      <c r="AW129" s="511"/>
      <c r="AX129" s="512"/>
      <c r="AY129" s="512"/>
    </row>
    <row r="130" spans="1:51">
      <c r="A130" s="510"/>
      <c r="B130" s="511"/>
      <c r="C130" s="511"/>
      <c r="D130" s="511"/>
      <c r="E130" s="511"/>
      <c r="F130" s="511"/>
      <c r="G130" s="511"/>
      <c r="H130" s="512"/>
      <c r="I130" s="512"/>
      <c r="J130" s="512"/>
      <c r="K130" s="512"/>
      <c r="L130" s="512"/>
      <c r="M130" s="512"/>
      <c r="N130" s="512"/>
      <c r="O130" s="512"/>
      <c r="P130" s="511"/>
      <c r="Q130" s="511"/>
      <c r="R130" s="512"/>
      <c r="S130" s="512"/>
      <c r="T130" s="511"/>
      <c r="U130" s="511"/>
      <c r="V130" s="512"/>
      <c r="W130" s="512"/>
      <c r="X130" s="511"/>
      <c r="Y130" s="511"/>
      <c r="Z130" s="511"/>
      <c r="AA130" s="511"/>
      <c r="AB130" s="512"/>
      <c r="AC130" s="512"/>
      <c r="AD130" s="512"/>
      <c r="AE130" s="512"/>
      <c r="AF130" s="512"/>
      <c r="AG130" s="512"/>
      <c r="AH130" s="511"/>
      <c r="AI130" s="511"/>
      <c r="AJ130" s="511"/>
      <c r="AK130" s="511"/>
      <c r="AL130" s="511"/>
      <c r="AM130" s="511"/>
      <c r="AN130" s="511"/>
      <c r="AO130" s="511"/>
      <c r="AP130" s="511"/>
      <c r="AQ130" s="511"/>
      <c r="AR130" s="511"/>
      <c r="AS130" s="511"/>
      <c r="AT130" s="511"/>
      <c r="AU130" s="511"/>
      <c r="AV130" s="511"/>
      <c r="AW130" s="511"/>
      <c r="AX130" s="512"/>
      <c r="AY130" s="512"/>
    </row>
    <row r="131" spans="1:51">
      <c r="A131" s="545"/>
      <c r="B131" s="545"/>
      <c r="C131" s="545"/>
      <c r="D131" s="545"/>
      <c r="E131" s="545"/>
      <c r="F131" s="545"/>
      <c r="G131" s="545"/>
      <c r="H131" s="546"/>
      <c r="I131" s="546"/>
      <c r="J131" s="546"/>
      <c r="K131" s="546"/>
      <c r="L131" s="546"/>
      <c r="M131" s="546"/>
      <c r="N131" s="546"/>
      <c r="O131" s="546"/>
      <c r="P131" s="545"/>
      <c r="Q131" s="545"/>
      <c r="R131" s="546"/>
      <c r="S131" s="546"/>
      <c r="T131" s="545"/>
      <c r="U131" s="545"/>
      <c r="V131" s="546"/>
      <c r="W131" s="546"/>
      <c r="X131" s="545"/>
      <c r="Y131" s="545"/>
      <c r="Z131" s="545"/>
      <c r="AA131" s="545"/>
      <c r="AB131" s="546"/>
      <c r="AC131" s="546"/>
      <c r="AD131" s="546"/>
      <c r="AE131" s="546"/>
      <c r="AF131" s="546"/>
      <c r="AG131" s="546"/>
      <c r="AH131" s="545"/>
      <c r="AI131" s="545"/>
      <c r="AJ131" s="545"/>
      <c r="AK131" s="545"/>
      <c r="AL131" s="545"/>
      <c r="AM131" s="545"/>
      <c r="AN131" s="545"/>
      <c r="AO131" s="545"/>
      <c r="AP131" s="545"/>
      <c r="AQ131" s="545"/>
      <c r="AR131" s="545"/>
      <c r="AS131" s="545"/>
      <c r="AT131" s="545"/>
      <c r="AU131" s="545"/>
      <c r="AV131" s="545"/>
      <c r="AW131" s="545"/>
    </row>
    <row r="134" spans="1:51" ht="15.75">
      <c r="A134" s="1670" t="s">
        <v>1313</v>
      </c>
      <c r="B134" s="1670"/>
      <c r="C134" s="1670"/>
      <c r="D134" s="1670"/>
      <c r="E134" s="1670"/>
      <c r="F134" s="1670"/>
      <c r="G134" s="1670"/>
      <c r="H134" s="1670"/>
      <c r="I134" s="1670"/>
      <c r="J134" s="1670"/>
      <c r="K134" s="1670"/>
      <c r="L134" s="1670"/>
      <c r="M134" s="1670"/>
      <c r="N134" s="1670"/>
      <c r="O134" s="1670"/>
      <c r="P134" s="1670"/>
      <c r="Q134" s="1670"/>
      <c r="R134" s="1670"/>
      <c r="S134" s="1670"/>
      <c r="T134" s="1670"/>
      <c r="U134" s="1670"/>
      <c r="V134" s="1670"/>
      <c r="W134" s="1670"/>
      <c r="X134" s="1670"/>
      <c r="Y134" s="1670"/>
      <c r="Z134" s="1670"/>
      <c r="AA134" s="1670"/>
      <c r="AB134" s="1670"/>
      <c r="AC134" s="1670"/>
      <c r="AD134" s="1670"/>
      <c r="AE134" s="1670"/>
      <c r="AF134" s="1670"/>
      <c r="AG134" s="1670"/>
      <c r="AH134" s="1670"/>
      <c r="AI134" s="1670"/>
      <c r="AJ134" s="1670"/>
      <c r="AK134" s="1670"/>
      <c r="AL134" s="1670"/>
      <c r="AM134" s="1670"/>
      <c r="AN134" s="1670"/>
      <c r="AO134" s="1670"/>
      <c r="AP134" s="1670"/>
      <c r="AQ134" s="1670"/>
      <c r="AR134" s="1670"/>
      <c r="AS134" s="1670"/>
      <c r="AT134" s="1670"/>
      <c r="AU134" s="1670"/>
      <c r="AV134" s="1670"/>
      <c r="AW134" s="1670"/>
    </row>
    <row r="135" spans="1:51" ht="15.75">
      <c r="A135" s="547"/>
      <c r="B135" s="547"/>
      <c r="C135" s="547"/>
      <c r="D135" s="547"/>
      <c r="E135" s="547"/>
      <c r="F135" s="547"/>
      <c r="G135" s="547"/>
      <c r="H135" s="548"/>
      <c r="I135" s="548"/>
      <c r="J135" s="548"/>
      <c r="K135" s="548"/>
      <c r="L135" s="548"/>
      <c r="M135" s="548"/>
      <c r="N135" s="548"/>
      <c r="O135" s="548"/>
      <c r="P135" s="547"/>
      <c r="Q135" s="547"/>
      <c r="R135" s="548"/>
      <c r="S135" s="1698" t="s">
        <v>1323</v>
      </c>
      <c r="T135" s="1698"/>
      <c r="U135" s="1698"/>
      <c r="V135" s="1698"/>
      <c r="W135" s="1698"/>
      <c r="X135" s="1698"/>
      <c r="Y135" s="1698"/>
      <c r="Z135" s="1698"/>
      <c r="AA135" s="1698"/>
      <c r="AB135" s="1698"/>
      <c r="AC135" s="548"/>
      <c r="AD135" s="548"/>
      <c r="AE135" s="548"/>
      <c r="AF135" s="548"/>
      <c r="AG135" s="548"/>
      <c r="AH135" s="547"/>
      <c r="AI135" s="547"/>
      <c r="AJ135" s="547"/>
      <c r="AK135" s="547"/>
      <c r="AL135" s="547"/>
      <c r="AM135" s="547"/>
      <c r="AN135" s="547"/>
      <c r="AO135" s="547"/>
      <c r="AP135" s="547"/>
      <c r="AQ135" s="547"/>
      <c r="AR135" s="547"/>
      <c r="AS135" s="547"/>
      <c r="AT135" s="547"/>
      <c r="AU135" s="547"/>
      <c r="AV135" s="547"/>
      <c r="AW135" s="547"/>
    </row>
    <row r="136" spans="1:51" ht="15.75">
      <c r="A136" s="547"/>
      <c r="B136" s="547"/>
      <c r="C136" s="547"/>
      <c r="D136" s="547"/>
      <c r="E136" s="547"/>
      <c r="F136" s="547"/>
      <c r="G136" s="547"/>
      <c r="H136" s="548"/>
      <c r="I136" s="548"/>
      <c r="J136" s="548"/>
      <c r="K136" s="548"/>
      <c r="L136" s="548"/>
      <c r="M136" s="548"/>
      <c r="N136" s="548"/>
      <c r="O136" s="548"/>
      <c r="P136" s="547"/>
      <c r="Q136" s="547"/>
      <c r="R136" s="548"/>
      <c r="S136" s="523"/>
      <c r="T136" s="419"/>
      <c r="U136" s="1698" t="s">
        <v>1</v>
      </c>
      <c r="V136" s="1698"/>
      <c r="W136" s="1698"/>
      <c r="X136" s="1698"/>
      <c r="Y136" s="419"/>
      <c r="Z136" s="419"/>
      <c r="AA136" s="419"/>
      <c r="AB136" s="523"/>
      <c r="AC136" s="548"/>
      <c r="AD136" s="548"/>
      <c r="AE136" s="548"/>
      <c r="AF136" s="548"/>
      <c r="AG136" s="548"/>
      <c r="AH136" s="547"/>
      <c r="AI136" s="547"/>
      <c r="AJ136" s="547"/>
      <c r="AK136" s="547"/>
      <c r="AL136" s="547"/>
      <c r="AM136" s="547"/>
      <c r="AN136" s="547"/>
      <c r="AO136" s="547"/>
      <c r="AP136" s="547"/>
      <c r="AQ136" s="547"/>
      <c r="AR136" s="547"/>
      <c r="AS136" s="547"/>
      <c r="AT136" s="547"/>
      <c r="AU136" s="547"/>
      <c r="AV136" s="547"/>
      <c r="AW136" s="547"/>
    </row>
    <row r="137" spans="1:51">
      <c r="A137" s="62"/>
      <c r="B137" s="62"/>
      <c r="C137" s="62"/>
      <c r="D137" s="62"/>
      <c r="E137" s="62"/>
      <c r="F137" s="62"/>
      <c r="G137" s="62"/>
      <c r="H137" s="63"/>
      <c r="I137" s="63"/>
      <c r="J137" s="63"/>
      <c r="K137" s="63"/>
      <c r="L137" s="63"/>
      <c r="M137" s="63"/>
      <c r="N137" s="63"/>
      <c r="O137" s="63"/>
      <c r="P137" s="62"/>
      <c r="Q137" s="62"/>
      <c r="R137" s="63"/>
      <c r="S137" s="63"/>
      <c r="T137" s="62"/>
      <c r="U137" s="62"/>
      <c r="V137" s="63"/>
      <c r="W137" s="63"/>
      <c r="X137" s="62"/>
      <c r="Y137" s="62"/>
      <c r="Z137" s="62"/>
      <c r="AA137" s="62"/>
      <c r="AB137" s="63"/>
      <c r="AC137" s="63"/>
      <c r="AD137" s="63"/>
      <c r="AE137" s="63"/>
      <c r="AF137" s="63"/>
      <c r="AG137" s="63"/>
      <c r="AH137" s="62"/>
      <c r="AI137" s="62"/>
      <c r="AJ137" s="62"/>
      <c r="AK137" s="62"/>
      <c r="AL137" s="62"/>
      <c r="AM137" s="62"/>
      <c r="AN137" s="62"/>
      <c r="AO137" s="62"/>
      <c r="AP137" s="62"/>
      <c r="AQ137" s="62"/>
      <c r="AR137" s="62"/>
      <c r="AS137" s="62"/>
      <c r="AT137" s="62"/>
      <c r="AU137" s="62"/>
      <c r="AV137" s="62"/>
      <c r="AW137" s="62"/>
    </row>
    <row r="138" spans="1:51" ht="25.5" customHeight="1">
      <c r="A138" s="1692" t="s">
        <v>75</v>
      </c>
      <c r="B138" s="1680" t="s">
        <v>1315</v>
      </c>
      <c r="C138" s="1681"/>
      <c r="D138" s="1682" t="s">
        <v>67</v>
      </c>
      <c r="E138" s="1681"/>
      <c r="F138" s="1683" t="s">
        <v>68</v>
      </c>
      <c r="G138" s="1684"/>
      <c r="H138" s="1685" t="s">
        <v>1316</v>
      </c>
      <c r="I138" s="1686"/>
      <c r="J138" s="1685" t="s">
        <v>72</v>
      </c>
      <c r="K138" s="1686"/>
      <c r="L138" s="1685" t="s">
        <v>71</v>
      </c>
      <c r="M138" s="1686"/>
      <c r="N138" s="1687" t="s">
        <v>80</v>
      </c>
      <c r="O138" s="1688"/>
      <c r="P138" s="1689" t="s">
        <v>81</v>
      </c>
      <c r="Q138" s="1690"/>
      <c r="R138" s="1685" t="s">
        <v>82</v>
      </c>
      <c r="S138" s="1691"/>
      <c r="T138" s="1692" t="s">
        <v>90</v>
      </c>
      <c r="U138" s="1693"/>
      <c r="V138" s="1685" t="s">
        <v>83</v>
      </c>
      <c r="W138" s="1686"/>
      <c r="X138" s="1692" t="s">
        <v>77</v>
      </c>
      <c r="Y138" s="1693"/>
      <c r="Z138" s="1692" t="s">
        <v>92</v>
      </c>
      <c r="AA138" s="1693"/>
      <c r="AB138" s="1685" t="s">
        <v>84</v>
      </c>
      <c r="AC138" s="1686"/>
      <c r="AD138" s="1685" t="s">
        <v>1210</v>
      </c>
      <c r="AE138" s="1686"/>
      <c r="AF138" s="1685" t="s">
        <v>93</v>
      </c>
      <c r="AG138" s="1686"/>
      <c r="AH138" s="1692" t="s">
        <v>79</v>
      </c>
      <c r="AI138" s="1693"/>
      <c r="AJ138" s="1692" t="s">
        <v>94</v>
      </c>
      <c r="AK138" s="1693"/>
      <c r="AL138" s="1692" t="s">
        <v>1317</v>
      </c>
      <c r="AM138" s="1693"/>
      <c r="AN138" s="1692" t="s">
        <v>76</v>
      </c>
      <c r="AO138" s="1693"/>
      <c r="AP138" s="1680" t="s">
        <v>1318</v>
      </c>
      <c r="AQ138" s="1681"/>
      <c r="AR138" s="1680" t="s">
        <v>89</v>
      </c>
      <c r="AS138" s="1681"/>
      <c r="AT138" s="1680" t="s">
        <v>88</v>
      </c>
      <c r="AU138" s="1681"/>
      <c r="AV138" s="1694" t="s">
        <v>78</v>
      </c>
      <c r="AW138" s="1690"/>
      <c r="AX138" s="1687" t="s">
        <v>96</v>
      </c>
      <c r="AY138" s="1688"/>
    </row>
    <row r="139" spans="1:51">
      <c r="A139" s="1735"/>
      <c r="B139" s="323" t="s">
        <v>85</v>
      </c>
      <c r="C139" s="324" t="s">
        <v>86</v>
      </c>
      <c r="D139" s="325" t="s">
        <v>85</v>
      </c>
      <c r="E139" s="324" t="s">
        <v>86</v>
      </c>
      <c r="F139" s="323" t="s">
        <v>85</v>
      </c>
      <c r="G139" s="324" t="s">
        <v>86</v>
      </c>
      <c r="H139" s="326" t="s">
        <v>85</v>
      </c>
      <c r="I139" s="391" t="s">
        <v>86</v>
      </c>
      <c r="J139" s="392" t="s">
        <v>85</v>
      </c>
      <c r="K139" s="391" t="s">
        <v>86</v>
      </c>
      <c r="L139" s="393" t="s">
        <v>85</v>
      </c>
      <c r="M139" s="326" t="s">
        <v>86</v>
      </c>
      <c r="N139" s="393" t="s">
        <v>85</v>
      </c>
      <c r="O139" s="391" t="s">
        <v>86</v>
      </c>
      <c r="P139" s="325" t="s">
        <v>85</v>
      </c>
      <c r="Q139" s="324" t="s">
        <v>86</v>
      </c>
      <c r="R139" s="393" t="s">
        <v>85</v>
      </c>
      <c r="S139" s="326" t="s">
        <v>86</v>
      </c>
      <c r="T139" s="323" t="s">
        <v>85</v>
      </c>
      <c r="U139" s="408" t="s">
        <v>86</v>
      </c>
      <c r="V139" s="392" t="s">
        <v>85</v>
      </c>
      <c r="W139" s="409" t="s">
        <v>86</v>
      </c>
      <c r="X139" s="323" t="s">
        <v>85</v>
      </c>
      <c r="Y139" s="408" t="s">
        <v>86</v>
      </c>
      <c r="Z139" s="323" t="s">
        <v>85</v>
      </c>
      <c r="AA139" s="408" t="s">
        <v>86</v>
      </c>
      <c r="AB139" s="392" t="s">
        <v>85</v>
      </c>
      <c r="AC139" s="1339" t="s">
        <v>86</v>
      </c>
      <c r="AD139" s="392" t="s">
        <v>85</v>
      </c>
      <c r="AE139" s="409" t="s">
        <v>86</v>
      </c>
      <c r="AF139" s="392" t="s">
        <v>85</v>
      </c>
      <c r="AG139" s="409" t="s">
        <v>86</v>
      </c>
      <c r="AH139" s="323" t="s">
        <v>85</v>
      </c>
      <c r="AI139" s="408" t="s">
        <v>86</v>
      </c>
      <c r="AJ139" s="323" t="s">
        <v>85</v>
      </c>
      <c r="AK139" s="408" t="s">
        <v>86</v>
      </c>
      <c r="AL139" s="323" t="s">
        <v>85</v>
      </c>
      <c r="AM139" s="408" t="s">
        <v>86</v>
      </c>
      <c r="AN139" s="323" t="s">
        <v>85</v>
      </c>
      <c r="AO139" s="408" t="s">
        <v>86</v>
      </c>
      <c r="AP139" s="323" t="s">
        <v>85</v>
      </c>
      <c r="AQ139" s="408" t="s">
        <v>86</v>
      </c>
      <c r="AR139" s="323" t="s">
        <v>85</v>
      </c>
      <c r="AS139" s="408" t="s">
        <v>86</v>
      </c>
      <c r="AT139" s="325" t="s">
        <v>85</v>
      </c>
      <c r="AU139" s="325" t="s">
        <v>86</v>
      </c>
      <c r="AV139" s="448" t="s">
        <v>85</v>
      </c>
      <c r="AW139" s="324" t="s">
        <v>86</v>
      </c>
      <c r="AX139" s="393" t="s">
        <v>85</v>
      </c>
      <c r="AY139" s="391" t="s">
        <v>86</v>
      </c>
    </row>
    <row r="140" spans="1:51">
      <c r="A140" s="327" t="s">
        <v>1239</v>
      </c>
      <c r="B140" s="549"/>
      <c r="C140" s="438"/>
      <c r="D140" s="330"/>
      <c r="E140" s="331"/>
      <c r="F140" s="549"/>
      <c r="G140" s="438"/>
      <c r="H140" s="334">
        <v>19</v>
      </c>
      <c r="I140" s="394">
        <v>2</v>
      </c>
      <c r="J140" s="334"/>
      <c r="K140" s="394"/>
      <c r="L140" s="334">
        <v>68</v>
      </c>
      <c r="M140" s="395">
        <v>1</v>
      </c>
      <c r="N140" s="334">
        <v>6</v>
      </c>
      <c r="O140" s="394">
        <v>1</v>
      </c>
      <c r="P140" s="339"/>
      <c r="Q140" s="340"/>
      <c r="R140" s="334"/>
      <c r="S140" s="395"/>
      <c r="T140" s="549"/>
      <c r="U140" s="336"/>
      <c r="V140" s="469"/>
      <c r="W140" s="410"/>
      <c r="X140" s="411"/>
      <c r="Y140" s="329"/>
      <c r="Z140" s="411"/>
      <c r="AA140" s="329"/>
      <c r="AB140" s="439"/>
      <c r="AC140" s="1336"/>
      <c r="AD140" s="513"/>
      <c r="AE140" s="524"/>
      <c r="AF140" s="439"/>
      <c r="AG140" s="524"/>
      <c r="AH140" s="411"/>
      <c r="AI140" s="329"/>
      <c r="AJ140" s="444"/>
      <c r="AK140" s="444"/>
      <c r="AL140" s="549"/>
      <c r="AM140" s="336"/>
      <c r="AN140" s="412"/>
      <c r="AO140" s="336"/>
      <c r="AP140" s="412"/>
      <c r="AQ140" s="336"/>
      <c r="AR140" s="412"/>
      <c r="AS140" s="336"/>
      <c r="AT140" s="445"/>
      <c r="AU140" s="445"/>
      <c r="AV140" s="339"/>
      <c r="AW140" s="340"/>
      <c r="AX140" s="334"/>
      <c r="AY140" s="394"/>
    </row>
    <row r="141" spans="1:51">
      <c r="A141" s="327" t="s">
        <v>1324</v>
      </c>
      <c r="B141" s="549"/>
      <c r="C141" s="438"/>
      <c r="D141" s="330"/>
      <c r="E141" s="331"/>
      <c r="F141" s="549"/>
      <c r="G141" s="438"/>
      <c r="H141" s="334"/>
      <c r="I141" s="394"/>
      <c r="J141" s="334"/>
      <c r="K141" s="394"/>
      <c r="L141" s="334"/>
      <c r="M141" s="395"/>
      <c r="N141" s="334"/>
      <c r="O141" s="394"/>
      <c r="P141" s="339"/>
      <c r="Q141" s="340"/>
      <c r="R141" s="334"/>
      <c r="S141" s="395"/>
      <c r="T141" s="549"/>
      <c r="U141" s="336"/>
      <c r="V141" s="469"/>
      <c r="W141" s="410"/>
      <c r="X141" s="411"/>
      <c r="Y141" s="329"/>
      <c r="Z141" s="411"/>
      <c r="AA141" s="329"/>
      <c r="AB141" s="439"/>
      <c r="AC141" s="1336"/>
      <c r="AD141" s="513"/>
      <c r="AE141" s="524"/>
      <c r="AF141" s="439"/>
      <c r="AG141" s="524"/>
      <c r="AH141" s="411"/>
      <c r="AI141" s="329"/>
      <c r="AJ141" s="444"/>
      <c r="AK141" s="444"/>
      <c r="AL141" s="549"/>
      <c r="AM141" s="336"/>
      <c r="AN141" s="412"/>
      <c r="AO141" s="336"/>
      <c r="AP141" s="412"/>
      <c r="AQ141" s="336"/>
      <c r="AR141" s="412"/>
      <c r="AS141" s="336"/>
      <c r="AT141" s="445"/>
      <c r="AU141" s="445"/>
      <c r="AV141" s="339"/>
      <c r="AW141" s="340"/>
      <c r="AX141" s="334"/>
      <c r="AY141" s="394"/>
    </row>
    <row r="142" spans="1:51">
      <c r="A142" s="327" t="s">
        <v>1233</v>
      </c>
      <c r="B142" s="549">
        <v>800</v>
      </c>
      <c r="C142" s="438">
        <v>1</v>
      </c>
      <c r="D142" s="330"/>
      <c r="E142" s="331"/>
      <c r="F142" s="549"/>
      <c r="G142" s="438"/>
      <c r="H142" s="334">
        <v>22</v>
      </c>
      <c r="I142" s="394">
        <v>2</v>
      </c>
      <c r="J142" s="334">
        <v>4600</v>
      </c>
      <c r="K142" s="394">
        <v>2</v>
      </c>
      <c r="L142" s="334">
        <v>137</v>
      </c>
      <c r="M142" s="395">
        <v>2</v>
      </c>
      <c r="N142" s="334"/>
      <c r="O142" s="394"/>
      <c r="P142" s="339"/>
      <c r="Q142" s="340"/>
      <c r="R142" s="334">
        <v>30</v>
      </c>
      <c r="S142" s="395">
        <v>2</v>
      </c>
      <c r="T142" s="549"/>
      <c r="U142" s="336"/>
      <c r="V142" s="469"/>
      <c r="W142" s="410"/>
      <c r="X142" s="411"/>
      <c r="Y142" s="329"/>
      <c r="Z142" s="411"/>
      <c r="AA142" s="329"/>
      <c r="AB142" s="439">
        <v>0</v>
      </c>
      <c r="AC142" s="1336">
        <v>13</v>
      </c>
      <c r="AD142" s="513"/>
      <c r="AE142" s="524"/>
      <c r="AF142" s="439"/>
      <c r="AG142" s="524"/>
      <c r="AH142" s="411"/>
      <c r="AI142" s="329"/>
      <c r="AJ142" s="444"/>
      <c r="AK142" s="444"/>
      <c r="AL142" s="549"/>
      <c r="AM142" s="336"/>
      <c r="AN142" s="412"/>
      <c r="AO142" s="336"/>
      <c r="AP142" s="412"/>
      <c r="AQ142" s="336"/>
      <c r="AR142" s="412"/>
      <c r="AS142" s="336"/>
      <c r="AT142" s="445"/>
      <c r="AU142" s="445"/>
      <c r="AV142" s="339"/>
      <c r="AW142" s="340"/>
      <c r="AX142" s="334">
        <v>51</v>
      </c>
      <c r="AY142" s="394">
        <v>2</v>
      </c>
    </row>
    <row r="143" spans="1:51">
      <c r="A143" s="327" t="s">
        <v>1232</v>
      </c>
      <c r="B143" s="339"/>
      <c r="C143" s="340"/>
      <c r="D143" s="337"/>
      <c r="E143" s="338"/>
      <c r="F143" s="339"/>
      <c r="G143" s="340"/>
      <c r="H143" s="334">
        <v>19</v>
      </c>
      <c r="I143" s="394">
        <v>1</v>
      </c>
      <c r="J143" s="334">
        <v>0</v>
      </c>
      <c r="K143" s="394">
        <v>0</v>
      </c>
      <c r="L143" s="334"/>
      <c r="M143" s="395"/>
      <c r="N143" s="334"/>
      <c r="O143" s="394"/>
      <c r="P143" s="339"/>
      <c r="Q143" s="340"/>
      <c r="R143" s="334"/>
      <c r="S143" s="395"/>
      <c r="T143" s="339"/>
      <c r="U143" s="336"/>
      <c r="V143" s="334"/>
      <c r="W143" s="410"/>
      <c r="X143" s="412"/>
      <c r="Y143" s="336"/>
      <c r="Z143" s="412"/>
      <c r="AA143" s="336"/>
      <c r="AB143" s="441">
        <v>0</v>
      </c>
      <c r="AC143" s="1336">
        <v>13</v>
      </c>
      <c r="AD143" s="395"/>
      <c r="AE143" s="410"/>
      <c r="AF143" s="441"/>
      <c r="AG143" s="410"/>
      <c r="AH143" s="412"/>
      <c r="AI143" s="336"/>
      <c r="AJ143" s="445"/>
      <c r="AK143" s="445"/>
      <c r="AL143" s="339"/>
      <c r="AM143" s="336"/>
      <c r="AN143" s="412"/>
      <c r="AO143" s="336"/>
      <c r="AP143" s="412"/>
      <c r="AQ143" s="336"/>
      <c r="AR143" s="412"/>
      <c r="AS143" s="336"/>
      <c r="AT143" s="445"/>
      <c r="AU143" s="445"/>
      <c r="AV143" s="339"/>
      <c r="AW143" s="340"/>
      <c r="AX143" s="334">
        <v>60</v>
      </c>
      <c r="AY143" s="394">
        <v>1</v>
      </c>
    </row>
    <row r="144" spans="1:51">
      <c r="A144" s="550" t="s">
        <v>1235</v>
      </c>
      <c r="B144" s="339"/>
      <c r="C144" s="340"/>
      <c r="D144" s="337"/>
      <c r="E144" s="338"/>
      <c r="F144" s="549"/>
      <c r="G144" s="438"/>
      <c r="H144" s="469"/>
      <c r="I144" s="440"/>
      <c r="J144" s="469"/>
      <c r="K144" s="440"/>
      <c r="L144" s="469"/>
      <c r="M144" s="513"/>
      <c r="N144" s="469"/>
      <c r="O144" s="440"/>
      <c r="P144" s="549"/>
      <c r="Q144" s="438"/>
      <c r="R144" s="469"/>
      <c r="S144" s="513"/>
      <c r="T144" s="549"/>
      <c r="U144" s="329"/>
      <c r="V144" s="469"/>
      <c r="W144" s="524"/>
      <c r="X144" s="411"/>
      <c r="Y144" s="329"/>
      <c r="Z144" s="411"/>
      <c r="AA144" s="329"/>
      <c r="AB144" s="439">
        <v>0</v>
      </c>
      <c r="AC144" s="1336">
        <v>34</v>
      </c>
      <c r="AD144" s="513"/>
      <c r="AE144" s="524"/>
      <c r="AF144" s="439"/>
      <c r="AG144" s="524"/>
      <c r="AH144" s="411"/>
      <c r="AI144" s="329"/>
      <c r="AJ144" s="444"/>
      <c r="AK144" s="444"/>
      <c r="AL144" s="549"/>
      <c r="AM144" s="329"/>
      <c r="AN144" s="411"/>
      <c r="AO144" s="329"/>
      <c r="AP144" s="411"/>
      <c r="AQ144" s="329"/>
      <c r="AR144" s="411"/>
      <c r="AS144" s="329"/>
      <c r="AT144" s="444"/>
      <c r="AU144" s="444"/>
      <c r="AV144" s="549"/>
      <c r="AW144" s="438"/>
      <c r="AX144" s="469"/>
      <c r="AY144" s="440"/>
    </row>
    <row r="145" spans="1:51">
      <c r="A145" s="550" t="s">
        <v>1238</v>
      </c>
      <c r="B145" s="339"/>
      <c r="C145" s="340"/>
      <c r="D145" s="337"/>
      <c r="E145" s="338"/>
      <c r="F145" s="549"/>
      <c r="G145" s="438"/>
      <c r="H145" s="469"/>
      <c r="I145" s="440"/>
      <c r="J145" s="469"/>
      <c r="K145" s="440"/>
      <c r="L145" s="469"/>
      <c r="M145" s="513"/>
      <c r="N145" s="469"/>
      <c r="O145" s="440"/>
      <c r="P145" s="549"/>
      <c r="Q145" s="438"/>
      <c r="R145" s="469">
        <v>900</v>
      </c>
      <c r="S145" s="513">
        <v>1</v>
      </c>
      <c r="T145" s="549"/>
      <c r="U145" s="329"/>
      <c r="V145" s="469"/>
      <c r="W145" s="524"/>
      <c r="X145" s="411"/>
      <c r="Y145" s="329"/>
      <c r="Z145" s="411"/>
      <c r="AA145" s="329"/>
      <c r="AB145" s="439">
        <v>0</v>
      </c>
      <c r="AC145" s="1336">
        <v>9</v>
      </c>
      <c r="AD145" s="513"/>
      <c r="AE145" s="524"/>
      <c r="AF145" s="439"/>
      <c r="AG145" s="524"/>
      <c r="AH145" s="411"/>
      <c r="AI145" s="329"/>
      <c r="AJ145" s="444"/>
      <c r="AK145" s="444"/>
      <c r="AL145" s="549"/>
      <c r="AM145" s="329"/>
      <c r="AN145" s="411"/>
      <c r="AO145" s="329"/>
      <c r="AP145" s="411"/>
      <c r="AQ145" s="329"/>
      <c r="AR145" s="411"/>
      <c r="AS145" s="329"/>
      <c r="AT145" s="444"/>
      <c r="AU145" s="444"/>
      <c r="AV145" s="549"/>
      <c r="AW145" s="438"/>
      <c r="AX145" s="469"/>
      <c r="AY145" s="440"/>
    </row>
    <row r="146" spans="1:51">
      <c r="A146" s="327" t="s">
        <v>1231</v>
      </c>
      <c r="B146" s="339"/>
      <c r="C146" s="340"/>
      <c r="D146" s="337"/>
      <c r="E146" s="338"/>
      <c r="F146" s="339"/>
      <c r="G146" s="340"/>
      <c r="H146" s="334"/>
      <c r="I146" s="394"/>
      <c r="J146" s="334"/>
      <c r="K146" s="394"/>
      <c r="L146" s="334"/>
      <c r="M146" s="395"/>
      <c r="N146" s="334"/>
      <c r="O146" s="394"/>
      <c r="P146" s="339"/>
      <c r="Q146" s="340"/>
      <c r="R146" s="334"/>
      <c r="S146" s="395"/>
      <c r="T146" s="339"/>
      <c r="U146" s="336"/>
      <c r="V146" s="334"/>
      <c r="W146" s="410"/>
      <c r="X146" s="412"/>
      <c r="Y146" s="336"/>
      <c r="Z146" s="412"/>
      <c r="AA146" s="336"/>
      <c r="AB146" s="441">
        <v>0</v>
      </c>
      <c r="AC146" s="1336">
        <v>4</v>
      </c>
      <c r="AD146" s="395"/>
      <c r="AE146" s="410"/>
      <c r="AF146" s="441"/>
      <c r="AG146" s="410"/>
      <c r="AH146" s="412"/>
      <c r="AI146" s="336"/>
      <c r="AJ146" s="445"/>
      <c r="AK146" s="445"/>
      <c r="AL146" s="339"/>
      <c r="AM146" s="336"/>
      <c r="AN146" s="412"/>
      <c r="AO146" s="336"/>
      <c r="AP146" s="412"/>
      <c r="AQ146" s="336"/>
      <c r="AR146" s="412"/>
      <c r="AS146" s="336"/>
      <c r="AT146" s="445"/>
      <c r="AU146" s="445"/>
      <c r="AV146" s="339"/>
      <c r="AW146" s="340"/>
      <c r="AX146" s="334"/>
      <c r="AY146" s="394"/>
    </row>
    <row r="147" spans="1:51">
      <c r="A147" s="327" t="s">
        <v>1227</v>
      </c>
      <c r="B147" s="339">
        <v>600</v>
      </c>
      <c r="C147" s="340">
        <v>1</v>
      </c>
      <c r="D147" s="337">
        <v>0</v>
      </c>
      <c r="E147" s="338">
        <v>0</v>
      </c>
      <c r="F147" s="339"/>
      <c r="G147" s="340"/>
      <c r="H147" s="334"/>
      <c r="I147" s="394"/>
      <c r="J147" s="334">
        <v>80</v>
      </c>
      <c r="K147" s="394">
        <v>1</v>
      </c>
      <c r="L147" s="334">
        <v>55</v>
      </c>
      <c r="M147" s="395">
        <v>1</v>
      </c>
      <c r="N147" s="334"/>
      <c r="O147" s="394"/>
      <c r="P147" s="339"/>
      <c r="Q147" s="340"/>
      <c r="R147" s="334"/>
      <c r="S147" s="395"/>
      <c r="T147" s="339"/>
      <c r="U147" s="336"/>
      <c r="V147" s="334"/>
      <c r="W147" s="410"/>
      <c r="X147" s="412"/>
      <c r="Y147" s="336"/>
      <c r="Z147" s="412"/>
      <c r="AA147" s="336"/>
      <c r="AB147" s="441">
        <v>0</v>
      </c>
      <c r="AC147" s="1336">
        <v>9</v>
      </c>
      <c r="AD147" s="395"/>
      <c r="AE147" s="410"/>
      <c r="AF147" s="441"/>
      <c r="AG147" s="410"/>
      <c r="AH147" s="412"/>
      <c r="AI147" s="336"/>
      <c r="AJ147" s="445"/>
      <c r="AK147" s="445"/>
      <c r="AL147" s="339"/>
      <c r="AM147" s="336"/>
      <c r="AN147" s="412"/>
      <c r="AO147" s="336"/>
      <c r="AP147" s="412"/>
      <c r="AQ147" s="336"/>
      <c r="AR147" s="412"/>
      <c r="AS147" s="336"/>
      <c r="AT147" s="445"/>
      <c r="AU147" s="445"/>
      <c r="AV147" s="339"/>
      <c r="AW147" s="340"/>
      <c r="AX147" s="334"/>
      <c r="AY147" s="394"/>
    </row>
    <row r="148" spans="1:51">
      <c r="A148" s="327" t="s">
        <v>1301</v>
      </c>
      <c r="B148" s="339"/>
      <c r="C148" s="340"/>
      <c r="D148" s="337"/>
      <c r="E148" s="338"/>
      <c r="F148" s="339"/>
      <c r="G148" s="340"/>
      <c r="H148" s="334"/>
      <c r="I148" s="394"/>
      <c r="J148" s="334"/>
      <c r="K148" s="394"/>
      <c r="L148" s="334"/>
      <c r="M148" s="395"/>
      <c r="N148" s="334"/>
      <c r="O148" s="394"/>
      <c r="P148" s="339"/>
      <c r="Q148" s="340"/>
      <c r="R148" s="334"/>
      <c r="S148" s="395"/>
      <c r="T148" s="339"/>
      <c r="U148" s="336"/>
      <c r="V148" s="334"/>
      <c r="W148" s="410"/>
      <c r="X148" s="412"/>
      <c r="Y148" s="336"/>
      <c r="Z148" s="412"/>
      <c r="AA148" s="336"/>
      <c r="AB148" s="441"/>
      <c r="AC148" s="1336"/>
      <c r="AD148" s="395"/>
      <c r="AE148" s="410"/>
      <c r="AF148" s="441"/>
      <c r="AG148" s="410"/>
      <c r="AH148" s="412"/>
      <c r="AI148" s="336"/>
      <c r="AJ148" s="445"/>
      <c r="AK148" s="445"/>
      <c r="AL148" s="339"/>
      <c r="AM148" s="336"/>
      <c r="AN148" s="412"/>
      <c r="AO148" s="336"/>
      <c r="AP148" s="412"/>
      <c r="AQ148" s="336"/>
      <c r="AR148" s="412"/>
      <c r="AS148" s="336"/>
      <c r="AT148" s="445"/>
      <c r="AU148" s="445"/>
      <c r="AV148" s="339"/>
      <c r="AW148" s="340"/>
      <c r="AX148" s="334"/>
      <c r="AY148" s="394"/>
    </row>
    <row r="149" spans="1:51">
      <c r="A149" s="327" t="s">
        <v>1234</v>
      </c>
      <c r="B149" s="339"/>
      <c r="C149" s="340"/>
      <c r="D149" s="337"/>
      <c r="E149" s="338"/>
      <c r="F149" s="339"/>
      <c r="G149" s="340"/>
      <c r="H149" s="334">
        <v>12</v>
      </c>
      <c r="I149" s="394">
        <v>1</v>
      </c>
      <c r="J149" s="334"/>
      <c r="K149" s="394"/>
      <c r="L149" s="334"/>
      <c r="M149" s="395"/>
      <c r="N149" s="334"/>
      <c r="O149" s="394"/>
      <c r="P149" s="339"/>
      <c r="Q149" s="340"/>
      <c r="R149" s="334">
        <v>50</v>
      </c>
      <c r="S149" s="395">
        <v>1</v>
      </c>
      <c r="T149" s="339"/>
      <c r="U149" s="336"/>
      <c r="V149" s="334"/>
      <c r="W149" s="410"/>
      <c r="X149" s="412"/>
      <c r="Y149" s="336"/>
      <c r="Z149" s="412"/>
      <c r="AA149" s="336"/>
      <c r="AB149" s="441">
        <v>0</v>
      </c>
      <c r="AC149" s="1336">
        <v>41</v>
      </c>
      <c r="AD149" s="395"/>
      <c r="AE149" s="410"/>
      <c r="AF149" s="441"/>
      <c r="AG149" s="410"/>
      <c r="AH149" s="412"/>
      <c r="AI149" s="336"/>
      <c r="AJ149" s="445"/>
      <c r="AK149" s="445"/>
      <c r="AL149" s="339"/>
      <c r="AM149" s="336"/>
      <c r="AN149" s="412"/>
      <c r="AO149" s="336"/>
      <c r="AP149" s="412"/>
      <c r="AQ149" s="336"/>
      <c r="AR149" s="412"/>
      <c r="AS149" s="336"/>
      <c r="AT149" s="445"/>
      <c r="AU149" s="445"/>
      <c r="AV149" s="339"/>
      <c r="AW149" s="340"/>
      <c r="AX149" s="334">
        <v>120</v>
      </c>
      <c r="AY149" s="394">
        <v>2</v>
      </c>
    </row>
    <row r="150" spans="1:51">
      <c r="A150" s="551" t="s">
        <v>22</v>
      </c>
      <c r="B150" s="552">
        <f>SUM(B140:B149)</f>
        <v>1400</v>
      </c>
      <c r="C150" s="553">
        <f>SUM(C140:C149)</f>
        <v>2</v>
      </c>
      <c r="D150" s="554">
        <f>SUM(D140:D149)</f>
        <v>0</v>
      </c>
      <c r="E150" s="555">
        <f>SUM(E140:E149)</f>
        <v>0</v>
      </c>
      <c r="F150" s="552">
        <v>0</v>
      </c>
      <c r="G150" s="553">
        <v>0</v>
      </c>
      <c r="H150" s="528">
        <f t="shared" ref="H150:M150" si="6">SUM(H140:H149)</f>
        <v>72</v>
      </c>
      <c r="I150" s="482">
        <f t="shared" si="6"/>
        <v>6</v>
      </c>
      <c r="J150" s="528">
        <f t="shared" si="6"/>
        <v>4680</v>
      </c>
      <c r="K150" s="482">
        <f t="shared" si="6"/>
        <v>3</v>
      </c>
      <c r="L150" s="481">
        <f t="shared" si="6"/>
        <v>260</v>
      </c>
      <c r="M150" s="527">
        <f t="shared" si="6"/>
        <v>4</v>
      </c>
      <c r="N150" s="481">
        <f t="shared" ref="N150:S150" si="7">SUM(N140:N149)</f>
        <v>6</v>
      </c>
      <c r="O150" s="482">
        <f t="shared" si="7"/>
        <v>1</v>
      </c>
      <c r="P150" s="552">
        <f t="shared" si="7"/>
        <v>0</v>
      </c>
      <c r="Q150" s="553">
        <f t="shared" si="7"/>
        <v>0</v>
      </c>
      <c r="R150" s="481">
        <f t="shared" si="7"/>
        <v>980</v>
      </c>
      <c r="S150" s="514">
        <f t="shared" si="7"/>
        <v>4</v>
      </c>
      <c r="T150" s="552">
        <v>0</v>
      </c>
      <c r="U150" s="557">
        <v>0</v>
      </c>
      <c r="V150" s="481">
        <v>0</v>
      </c>
      <c r="W150" s="527">
        <v>0</v>
      </c>
      <c r="X150" s="558">
        <v>0</v>
      </c>
      <c r="Y150" s="557">
        <v>0</v>
      </c>
      <c r="Z150" s="558">
        <v>0</v>
      </c>
      <c r="AA150" s="557">
        <v>0</v>
      </c>
      <c r="AB150" s="528">
        <v>0</v>
      </c>
      <c r="AC150" s="1340">
        <f>SUM(AC140:AC149)</f>
        <v>123</v>
      </c>
      <c r="AD150" s="528">
        <v>0</v>
      </c>
      <c r="AE150" s="527">
        <v>0</v>
      </c>
      <c r="AF150" s="528">
        <f>SUM(AF140:AF149)</f>
        <v>0</v>
      </c>
      <c r="AG150" s="527">
        <f>SUM(AG140:AG149)</f>
        <v>0</v>
      </c>
      <c r="AH150" s="558">
        <v>0</v>
      </c>
      <c r="AI150" s="557">
        <v>0</v>
      </c>
      <c r="AJ150" s="559">
        <f>SUM(AJ140:AJ149)</f>
        <v>0</v>
      </c>
      <c r="AK150" s="559">
        <f>SUM(AK140:AK149)</f>
        <v>0</v>
      </c>
      <c r="AL150" s="552">
        <v>0</v>
      </c>
      <c r="AM150" s="557">
        <v>0</v>
      </c>
      <c r="AN150" s="558">
        <v>0</v>
      </c>
      <c r="AO150" s="557">
        <v>0</v>
      </c>
      <c r="AP150" s="558">
        <v>0</v>
      </c>
      <c r="AQ150" s="557">
        <v>0</v>
      </c>
      <c r="AR150" s="558">
        <v>0</v>
      </c>
      <c r="AS150" s="557">
        <v>0</v>
      </c>
      <c r="AT150" s="559">
        <v>0</v>
      </c>
      <c r="AU150" s="559">
        <v>0</v>
      </c>
      <c r="AV150" s="552">
        <v>0</v>
      </c>
      <c r="AW150" s="553">
        <v>0</v>
      </c>
      <c r="AX150" s="481">
        <f>SUM(AX140:AX149)</f>
        <v>231</v>
      </c>
      <c r="AY150" s="482">
        <f>SUM(AY140:AY149)</f>
        <v>5</v>
      </c>
    </row>
    <row r="151" spans="1:51" ht="24.75" customHeight="1"/>
    <row r="152" spans="1:51" ht="24.75" customHeight="1"/>
    <row r="154" spans="1:51">
      <c r="A154" s="355"/>
      <c r="B154" s="355"/>
      <c r="C154" s="355"/>
      <c r="D154" s="355"/>
      <c r="E154" s="355"/>
      <c r="F154" s="355"/>
      <c r="G154" s="355"/>
      <c r="H154" s="556"/>
      <c r="I154" s="556"/>
      <c r="J154" s="556"/>
      <c r="K154" s="556"/>
      <c r="L154" s="556"/>
      <c r="M154" s="556"/>
      <c r="N154" s="556"/>
      <c r="O154" s="556"/>
      <c r="P154" s="355"/>
      <c r="Q154" s="355"/>
      <c r="R154" s="556"/>
      <c r="S154" s="556"/>
      <c r="T154" s="355"/>
      <c r="U154" s="355"/>
      <c r="V154" s="556"/>
      <c r="W154" s="556"/>
      <c r="X154" s="355"/>
      <c r="Y154" s="355"/>
      <c r="Z154" s="355"/>
      <c r="AA154" s="355"/>
      <c r="AB154" s="556"/>
      <c r="AC154" s="556"/>
      <c r="AD154" s="556"/>
      <c r="AE154" s="556"/>
      <c r="AF154" s="556"/>
      <c r="AG154" s="556"/>
      <c r="AH154" s="355"/>
      <c r="AI154" s="355"/>
      <c r="AJ154" s="355"/>
      <c r="AK154" s="355"/>
      <c r="AL154" s="355"/>
      <c r="AM154" s="355"/>
      <c r="AN154" s="355"/>
      <c r="AO154" s="355"/>
      <c r="AP154" s="355"/>
      <c r="AQ154" s="355"/>
      <c r="AR154" s="355"/>
      <c r="AS154" s="355"/>
      <c r="AT154" s="355"/>
      <c r="AU154" s="355"/>
      <c r="AV154" s="355"/>
      <c r="AW154" s="355"/>
    </row>
    <row r="155" spans="1:51" ht="15.75">
      <c r="A155" s="1670" t="s">
        <v>1313</v>
      </c>
      <c r="B155" s="1670"/>
      <c r="C155" s="1670"/>
      <c r="D155" s="1670"/>
      <c r="E155" s="1670"/>
      <c r="F155" s="1670"/>
      <c r="G155" s="1670"/>
      <c r="H155" s="1670"/>
      <c r="I155" s="1670"/>
      <c r="J155" s="1670"/>
      <c r="K155" s="1670"/>
      <c r="L155" s="1670"/>
      <c r="M155" s="1670"/>
      <c r="N155" s="1670"/>
      <c r="O155" s="1670"/>
      <c r="P155" s="1670"/>
      <c r="Q155" s="1670"/>
      <c r="R155" s="1670"/>
      <c r="S155" s="1670"/>
      <c r="T155" s="1670"/>
      <c r="U155" s="1670"/>
      <c r="V155" s="1670"/>
      <c r="W155" s="1670"/>
      <c r="X155" s="1670"/>
      <c r="Y155" s="1670"/>
      <c r="Z155" s="1670"/>
      <c r="AA155" s="1670"/>
      <c r="AB155" s="1670"/>
      <c r="AC155" s="1670"/>
      <c r="AD155" s="1670"/>
      <c r="AE155" s="1670"/>
      <c r="AF155" s="1670"/>
      <c r="AG155" s="1670"/>
      <c r="AH155" s="1670"/>
      <c r="AI155" s="1670"/>
      <c r="AJ155" s="1670"/>
      <c r="AK155" s="1670"/>
      <c r="AL155" s="1670"/>
      <c r="AM155" s="1670"/>
      <c r="AN155" s="1670"/>
      <c r="AO155" s="1670"/>
      <c r="AP155" s="1670"/>
      <c r="AQ155" s="1670"/>
      <c r="AR155" s="1670"/>
      <c r="AS155" s="1670"/>
      <c r="AT155" s="1670"/>
      <c r="AU155" s="1670"/>
      <c r="AV155" s="1670"/>
      <c r="AW155" s="1670"/>
    </row>
    <row r="156" spans="1:51" ht="15.75">
      <c r="A156" s="360"/>
      <c r="B156" s="360"/>
      <c r="C156" s="360"/>
      <c r="D156" s="360"/>
      <c r="E156" s="360"/>
      <c r="F156" s="360"/>
      <c r="G156" s="360"/>
      <c r="H156" s="361"/>
      <c r="I156" s="361"/>
      <c r="J156" s="361"/>
      <c r="K156" s="361"/>
      <c r="L156" s="361"/>
      <c r="M156" s="361"/>
      <c r="N156" s="361"/>
      <c r="O156" s="361"/>
      <c r="P156" s="360"/>
      <c r="Q156" s="360"/>
      <c r="R156" s="361"/>
      <c r="S156" s="361"/>
      <c r="T156" s="1697" t="s">
        <v>1325</v>
      </c>
      <c r="U156" s="1697"/>
      <c r="V156" s="1697"/>
      <c r="W156" s="1697"/>
      <c r="X156" s="1697"/>
      <c r="Y156" s="1697"/>
      <c r="Z156" s="1697"/>
      <c r="AA156" s="418"/>
      <c r="AB156" s="529"/>
      <c r="AC156" s="361"/>
      <c r="AD156" s="361"/>
      <c r="AE156" s="361"/>
      <c r="AF156" s="361"/>
      <c r="AG156" s="361"/>
      <c r="AH156" s="360"/>
      <c r="AI156" s="360"/>
      <c r="AJ156" s="360"/>
      <c r="AK156" s="360"/>
      <c r="AL156" s="360"/>
      <c r="AM156" s="360"/>
      <c r="AN156" s="360"/>
      <c r="AO156" s="360"/>
      <c r="AP156" s="360"/>
      <c r="AQ156" s="360"/>
      <c r="AR156" s="360"/>
      <c r="AS156" s="360"/>
      <c r="AT156" s="360"/>
      <c r="AU156" s="360"/>
      <c r="AV156" s="360"/>
      <c r="AW156" s="360"/>
    </row>
    <row r="157" spans="1:51" ht="15.75">
      <c r="A157" s="360"/>
      <c r="B157" s="360"/>
      <c r="C157" s="360"/>
      <c r="D157" s="360"/>
      <c r="E157" s="360"/>
      <c r="F157" s="360"/>
      <c r="G157" s="360"/>
      <c r="H157" s="361"/>
      <c r="I157" s="361"/>
      <c r="J157" s="361"/>
      <c r="K157" s="361"/>
      <c r="L157" s="361"/>
      <c r="M157" s="361"/>
      <c r="N157" s="361"/>
      <c r="O157" s="361"/>
      <c r="P157" s="360"/>
      <c r="Q157" s="360"/>
      <c r="R157" s="361"/>
      <c r="S157" s="361"/>
      <c r="T157" s="1698" t="s">
        <v>1</v>
      </c>
      <c r="U157" s="1698"/>
      <c r="V157" s="1698"/>
      <c r="W157" s="1698"/>
      <c r="X157" s="418"/>
      <c r="Y157" s="418"/>
      <c r="Z157" s="418"/>
      <c r="AA157" s="418"/>
      <c r="AB157" s="529"/>
      <c r="AC157" s="361"/>
      <c r="AD157" s="361"/>
      <c r="AE157" s="361"/>
      <c r="AF157" s="361"/>
      <c r="AG157" s="361"/>
      <c r="AH157" s="360"/>
      <c r="AI157" s="360"/>
      <c r="AJ157" s="360"/>
      <c r="AK157" s="360"/>
      <c r="AL157" s="360"/>
      <c r="AM157" s="360"/>
      <c r="AN157" s="360"/>
      <c r="AO157" s="360"/>
      <c r="AP157" s="360"/>
      <c r="AQ157" s="360"/>
      <c r="AR157" s="360"/>
      <c r="AS157" s="360"/>
      <c r="AT157" s="360"/>
      <c r="AU157" s="360"/>
      <c r="AV157" s="360"/>
      <c r="AW157" s="360"/>
    </row>
    <row r="158" spans="1:51">
      <c r="A158" s="321"/>
      <c r="B158" s="321"/>
      <c r="C158" s="321"/>
      <c r="D158" s="321"/>
      <c r="E158" s="321"/>
      <c r="F158" s="321"/>
      <c r="G158" s="321"/>
      <c r="H158" s="322"/>
      <c r="I158" s="322"/>
      <c r="J158" s="322"/>
      <c r="K158" s="322"/>
      <c r="L158" s="322"/>
      <c r="M158" s="322"/>
      <c r="N158" s="322"/>
      <c r="O158" s="322"/>
      <c r="P158" s="321"/>
      <c r="Q158" s="321"/>
      <c r="R158" s="322"/>
      <c r="S158" s="322"/>
      <c r="T158" s="321"/>
      <c r="U158" s="321"/>
      <c r="V158" s="322"/>
      <c r="W158" s="322"/>
      <c r="X158" s="321"/>
      <c r="Y158" s="321"/>
      <c r="Z158" s="321"/>
      <c r="AA158" s="321"/>
      <c r="AB158" s="322"/>
      <c r="AC158" s="322"/>
      <c r="AD158" s="322"/>
      <c r="AE158" s="322"/>
      <c r="AF158" s="322"/>
      <c r="AG158" s="322"/>
      <c r="AH158" s="321"/>
      <c r="AI158" s="321"/>
      <c r="AJ158" s="321"/>
      <c r="AK158" s="321"/>
      <c r="AL158" s="321"/>
      <c r="AM158" s="321"/>
      <c r="AN158" s="321"/>
      <c r="AO158" s="321"/>
      <c r="AP158" s="321"/>
      <c r="AQ158" s="321"/>
      <c r="AR158" s="321"/>
      <c r="AS158" s="321"/>
      <c r="AT158" s="321"/>
      <c r="AU158" s="321"/>
      <c r="AV158" s="321"/>
      <c r="AW158" s="321"/>
    </row>
    <row r="159" spans="1:51" ht="24.75" customHeight="1">
      <c r="A159" s="1692" t="s">
        <v>75</v>
      </c>
      <c r="B159" s="1680" t="s">
        <v>1315</v>
      </c>
      <c r="C159" s="1681"/>
      <c r="D159" s="1682" t="s">
        <v>67</v>
      </c>
      <c r="E159" s="1681"/>
      <c r="F159" s="1683" t="s">
        <v>68</v>
      </c>
      <c r="G159" s="1684"/>
      <c r="H159" s="1685" t="s">
        <v>1316</v>
      </c>
      <c r="I159" s="1686"/>
      <c r="J159" s="1685" t="s">
        <v>72</v>
      </c>
      <c r="K159" s="1686"/>
      <c r="L159" s="1685" t="s">
        <v>71</v>
      </c>
      <c r="M159" s="1686"/>
      <c r="N159" s="1687" t="s">
        <v>80</v>
      </c>
      <c r="O159" s="1688"/>
      <c r="P159" s="1689" t="s">
        <v>81</v>
      </c>
      <c r="Q159" s="1690"/>
      <c r="R159" s="1685" t="s">
        <v>82</v>
      </c>
      <c r="S159" s="1691"/>
      <c r="T159" s="1692" t="s">
        <v>90</v>
      </c>
      <c r="U159" s="1693"/>
      <c r="V159" s="1685" t="s">
        <v>83</v>
      </c>
      <c r="W159" s="1686"/>
      <c r="X159" s="1692" t="s">
        <v>77</v>
      </c>
      <c r="Y159" s="1693"/>
      <c r="Z159" s="1692" t="s">
        <v>92</v>
      </c>
      <c r="AA159" s="1693"/>
      <c r="AB159" s="1685" t="s">
        <v>84</v>
      </c>
      <c r="AC159" s="1686"/>
      <c r="AD159" s="1685" t="s">
        <v>1210</v>
      </c>
      <c r="AE159" s="1686"/>
      <c r="AF159" s="1685" t="s">
        <v>93</v>
      </c>
      <c r="AG159" s="1686"/>
      <c r="AH159" s="1692" t="s">
        <v>79</v>
      </c>
      <c r="AI159" s="1693"/>
      <c r="AJ159" s="1692" t="s">
        <v>94</v>
      </c>
      <c r="AK159" s="1693"/>
      <c r="AL159" s="1692" t="s">
        <v>1317</v>
      </c>
      <c r="AM159" s="1693"/>
      <c r="AN159" s="1692" t="s">
        <v>76</v>
      </c>
      <c r="AO159" s="1693"/>
      <c r="AP159" s="1680" t="s">
        <v>1318</v>
      </c>
      <c r="AQ159" s="1681"/>
      <c r="AR159" s="1680" t="s">
        <v>89</v>
      </c>
      <c r="AS159" s="1681"/>
      <c r="AT159" s="1680" t="s">
        <v>88</v>
      </c>
      <c r="AU159" s="1681"/>
      <c r="AV159" s="1694" t="s">
        <v>78</v>
      </c>
      <c r="AW159" s="1690"/>
      <c r="AX159" s="1687" t="s">
        <v>96</v>
      </c>
      <c r="AY159" s="1688"/>
    </row>
    <row r="160" spans="1:51">
      <c r="A160" s="1735"/>
      <c r="B160" s="323" t="s">
        <v>85</v>
      </c>
      <c r="C160" s="324" t="s">
        <v>86</v>
      </c>
      <c r="D160" s="325" t="s">
        <v>85</v>
      </c>
      <c r="E160" s="324" t="s">
        <v>86</v>
      </c>
      <c r="F160" s="323" t="s">
        <v>85</v>
      </c>
      <c r="G160" s="324" t="s">
        <v>86</v>
      </c>
      <c r="H160" s="326" t="s">
        <v>85</v>
      </c>
      <c r="I160" s="391" t="s">
        <v>86</v>
      </c>
      <c r="J160" s="392" t="s">
        <v>85</v>
      </c>
      <c r="K160" s="391" t="s">
        <v>86</v>
      </c>
      <c r="L160" s="326" t="s">
        <v>85</v>
      </c>
      <c r="M160" s="391" t="s">
        <v>86</v>
      </c>
      <c r="N160" s="393" t="s">
        <v>85</v>
      </c>
      <c r="O160" s="391" t="s">
        <v>86</v>
      </c>
      <c r="P160" s="325" t="s">
        <v>85</v>
      </c>
      <c r="Q160" s="324" t="s">
        <v>86</v>
      </c>
      <c r="R160" s="393" t="s">
        <v>85</v>
      </c>
      <c r="S160" s="326" t="s">
        <v>86</v>
      </c>
      <c r="T160" s="323" t="s">
        <v>85</v>
      </c>
      <c r="U160" s="408" t="s">
        <v>86</v>
      </c>
      <c r="V160" s="392" t="s">
        <v>85</v>
      </c>
      <c r="W160" s="409" t="s">
        <v>86</v>
      </c>
      <c r="X160" s="323" t="s">
        <v>85</v>
      </c>
      <c r="Y160" s="408" t="s">
        <v>86</v>
      </c>
      <c r="Z160" s="323" t="s">
        <v>85</v>
      </c>
      <c r="AA160" s="408" t="s">
        <v>86</v>
      </c>
      <c r="AB160" s="392" t="s">
        <v>85</v>
      </c>
      <c r="AC160" s="1339" t="s">
        <v>86</v>
      </c>
      <c r="AD160" s="392" t="s">
        <v>85</v>
      </c>
      <c r="AE160" s="391" t="s">
        <v>86</v>
      </c>
      <c r="AF160" s="392" t="s">
        <v>85</v>
      </c>
      <c r="AG160" s="409" t="s">
        <v>86</v>
      </c>
      <c r="AH160" s="323" t="s">
        <v>85</v>
      </c>
      <c r="AI160" s="408" t="s">
        <v>86</v>
      </c>
      <c r="AJ160" s="323" t="s">
        <v>85</v>
      </c>
      <c r="AK160" s="408" t="s">
        <v>86</v>
      </c>
      <c r="AL160" s="323" t="s">
        <v>85</v>
      </c>
      <c r="AM160" s="408" t="s">
        <v>86</v>
      </c>
      <c r="AN160" s="323" t="s">
        <v>85</v>
      </c>
      <c r="AO160" s="408" t="s">
        <v>86</v>
      </c>
      <c r="AP160" s="323" t="s">
        <v>85</v>
      </c>
      <c r="AQ160" s="408" t="s">
        <v>86</v>
      </c>
      <c r="AR160" s="323" t="s">
        <v>85</v>
      </c>
      <c r="AS160" s="408" t="s">
        <v>86</v>
      </c>
      <c r="AT160" s="325" t="s">
        <v>85</v>
      </c>
      <c r="AU160" s="325" t="s">
        <v>86</v>
      </c>
      <c r="AV160" s="448" t="s">
        <v>85</v>
      </c>
      <c r="AW160" s="324" t="s">
        <v>86</v>
      </c>
      <c r="AX160" s="393" t="s">
        <v>85</v>
      </c>
      <c r="AY160" s="391" t="s">
        <v>86</v>
      </c>
    </row>
    <row r="161" spans="1:51">
      <c r="A161" s="327" t="s">
        <v>1211</v>
      </c>
      <c r="B161" s="549"/>
      <c r="C161" s="438"/>
      <c r="D161" s="330"/>
      <c r="E161" s="331"/>
      <c r="F161" s="332"/>
      <c r="G161" s="333"/>
      <c r="H161" s="334"/>
      <c r="I161" s="394"/>
      <c r="J161" s="334"/>
      <c r="K161" s="394"/>
      <c r="L161" s="395"/>
      <c r="M161" s="394"/>
      <c r="N161" s="334"/>
      <c r="O161" s="394"/>
      <c r="P161" s="339"/>
      <c r="Q161" s="340"/>
      <c r="R161" s="334"/>
      <c r="S161" s="395"/>
      <c r="T161" s="332"/>
      <c r="U161" s="336"/>
      <c r="V161" s="389"/>
      <c r="W161" s="410"/>
      <c r="X161" s="411"/>
      <c r="Y161" s="329"/>
      <c r="Z161" s="411"/>
      <c r="AA161" s="329"/>
      <c r="AB161" s="439"/>
      <c r="AC161" s="1336"/>
      <c r="AD161" s="513">
        <v>890</v>
      </c>
      <c r="AE161" s="440">
        <v>1</v>
      </c>
      <c r="AF161" s="439"/>
      <c r="AG161" s="524"/>
      <c r="AH161" s="411"/>
      <c r="AI161" s="329"/>
      <c r="AJ161" s="444"/>
      <c r="AK161" s="444"/>
      <c r="AL161" s="332"/>
      <c r="AM161" s="336"/>
      <c r="AN161" s="412"/>
      <c r="AO161" s="336"/>
      <c r="AP161" s="412"/>
      <c r="AQ161" s="336"/>
      <c r="AR161" s="412"/>
      <c r="AS161" s="336"/>
      <c r="AT161" s="445"/>
      <c r="AU161" s="445"/>
      <c r="AV161" s="339"/>
      <c r="AW161" s="340"/>
      <c r="AX161" s="334"/>
      <c r="AY161" s="394"/>
    </row>
    <row r="162" spans="1:51">
      <c r="A162" s="327" t="s">
        <v>1213</v>
      </c>
      <c r="B162" s="549"/>
      <c r="C162" s="438"/>
      <c r="D162" s="330"/>
      <c r="E162" s="331"/>
      <c r="F162" s="549"/>
      <c r="G162" s="438"/>
      <c r="H162" s="334"/>
      <c r="I162" s="394"/>
      <c r="J162" s="334">
        <v>860</v>
      </c>
      <c r="K162" s="394">
        <v>1</v>
      </c>
      <c r="L162" s="395">
        <v>8</v>
      </c>
      <c r="M162" s="394">
        <v>1</v>
      </c>
      <c r="N162" s="334"/>
      <c r="O162" s="394"/>
      <c r="P162" s="339"/>
      <c r="Q162" s="340"/>
      <c r="R162" s="334">
        <v>16</v>
      </c>
      <c r="S162" s="395">
        <v>2</v>
      </c>
      <c r="T162" s="549"/>
      <c r="U162" s="336"/>
      <c r="V162" s="469"/>
      <c r="W162" s="410"/>
      <c r="X162" s="411"/>
      <c r="Y162" s="329"/>
      <c r="Z162" s="411"/>
      <c r="AA162" s="329"/>
      <c r="AB162" s="439">
        <v>0</v>
      </c>
      <c r="AC162" s="1336">
        <v>1</v>
      </c>
      <c r="AD162" s="513"/>
      <c r="AE162" s="440"/>
      <c r="AF162" s="439"/>
      <c r="AG162" s="524"/>
      <c r="AH162" s="411"/>
      <c r="AI162" s="329"/>
      <c r="AJ162" s="444"/>
      <c r="AK162" s="444"/>
      <c r="AL162" s="549"/>
      <c r="AM162" s="336"/>
      <c r="AN162" s="412"/>
      <c r="AO162" s="336"/>
      <c r="AP162" s="412"/>
      <c r="AQ162" s="336"/>
      <c r="AR162" s="412"/>
      <c r="AS162" s="336"/>
      <c r="AT162" s="445"/>
      <c r="AU162" s="445"/>
      <c r="AV162" s="339"/>
      <c r="AW162" s="340"/>
      <c r="AX162" s="334"/>
      <c r="AY162" s="394"/>
    </row>
    <row r="163" spans="1:51">
      <c r="A163" s="327" t="s">
        <v>1212</v>
      </c>
      <c r="B163" s="549"/>
      <c r="C163" s="438"/>
      <c r="D163" s="330"/>
      <c r="E163" s="331"/>
      <c r="F163" s="549"/>
      <c r="G163" s="438"/>
      <c r="H163" s="334"/>
      <c r="I163" s="394"/>
      <c r="J163" s="334"/>
      <c r="K163" s="394"/>
      <c r="L163" s="395">
        <v>26</v>
      </c>
      <c r="M163" s="394">
        <v>2</v>
      </c>
      <c r="N163" s="334"/>
      <c r="O163" s="394"/>
      <c r="P163" s="339"/>
      <c r="Q163" s="340"/>
      <c r="R163" s="334">
        <v>12</v>
      </c>
      <c r="S163" s="395">
        <v>3</v>
      </c>
      <c r="T163" s="549"/>
      <c r="U163" s="336"/>
      <c r="V163" s="469"/>
      <c r="W163" s="410"/>
      <c r="X163" s="411"/>
      <c r="Y163" s="329"/>
      <c r="Z163" s="411"/>
      <c r="AA163" s="329"/>
      <c r="AB163" s="439">
        <v>0</v>
      </c>
      <c r="AC163" s="1336">
        <v>6</v>
      </c>
      <c r="AD163" s="513"/>
      <c r="AE163" s="440"/>
      <c r="AF163" s="439"/>
      <c r="AG163" s="524"/>
      <c r="AH163" s="411"/>
      <c r="AI163" s="329"/>
      <c r="AJ163" s="444"/>
      <c r="AK163" s="444"/>
      <c r="AL163" s="549"/>
      <c r="AM163" s="336"/>
      <c r="AN163" s="412"/>
      <c r="AO163" s="336"/>
      <c r="AP163" s="412"/>
      <c r="AQ163" s="336"/>
      <c r="AR163" s="412"/>
      <c r="AS163" s="336"/>
      <c r="AT163" s="445"/>
      <c r="AU163" s="445"/>
      <c r="AV163" s="339"/>
      <c r="AW163" s="340"/>
      <c r="AX163" s="334"/>
      <c r="AY163" s="394"/>
    </row>
    <row r="164" spans="1:51">
      <c r="A164" s="327" t="s">
        <v>1214</v>
      </c>
      <c r="B164" s="549"/>
      <c r="C164" s="438"/>
      <c r="D164" s="330"/>
      <c r="E164" s="331"/>
      <c r="F164" s="549"/>
      <c r="G164" s="438"/>
      <c r="H164" s="334"/>
      <c r="I164" s="394"/>
      <c r="J164" s="334"/>
      <c r="K164" s="394"/>
      <c r="L164" s="395"/>
      <c r="M164" s="394"/>
      <c r="N164" s="334"/>
      <c r="O164" s="394"/>
      <c r="P164" s="339"/>
      <c r="Q164" s="340"/>
      <c r="R164" s="334"/>
      <c r="S164" s="395"/>
      <c r="T164" s="549"/>
      <c r="U164" s="336"/>
      <c r="V164" s="469"/>
      <c r="W164" s="410"/>
      <c r="X164" s="411"/>
      <c r="Y164" s="329"/>
      <c r="Z164" s="411"/>
      <c r="AA164" s="329"/>
      <c r="AB164" s="439">
        <v>0</v>
      </c>
      <c r="AC164" s="1336">
        <v>2</v>
      </c>
      <c r="AD164" s="513"/>
      <c r="AE164" s="440"/>
      <c r="AF164" s="439"/>
      <c r="AG164" s="524"/>
      <c r="AH164" s="411"/>
      <c r="AI164" s="329"/>
      <c r="AJ164" s="444"/>
      <c r="AK164" s="444"/>
      <c r="AL164" s="549"/>
      <c r="AM164" s="336"/>
      <c r="AN164" s="412"/>
      <c r="AO164" s="336"/>
      <c r="AP164" s="412"/>
      <c r="AQ164" s="336"/>
      <c r="AR164" s="412"/>
      <c r="AS164" s="336"/>
      <c r="AT164" s="445"/>
      <c r="AU164" s="445"/>
      <c r="AV164" s="339"/>
      <c r="AW164" s="340"/>
      <c r="AX164" s="334"/>
      <c r="AY164" s="394"/>
    </row>
    <row r="165" spans="1:51">
      <c r="A165" s="327" t="s">
        <v>1215</v>
      </c>
      <c r="B165" s="339"/>
      <c r="C165" s="340"/>
      <c r="D165" s="337"/>
      <c r="E165" s="338"/>
      <c r="F165" s="339"/>
      <c r="G165" s="340"/>
      <c r="H165" s="334"/>
      <c r="I165" s="394"/>
      <c r="J165" s="334"/>
      <c r="K165" s="394"/>
      <c r="L165" s="395"/>
      <c r="M165" s="394"/>
      <c r="N165" s="334"/>
      <c r="O165" s="394"/>
      <c r="P165" s="339"/>
      <c r="Q165" s="340"/>
      <c r="R165" s="334">
        <v>20</v>
      </c>
      <c r="S165" s="395">
        <v>4</v>
      </c>
      <c r="T165" s="339"/>
      <c r="U165" s="336"/>
      <c r="V165" s="334"/>
      <c r="W165" s="410"/>
      <c r="X165" s="412"/>
      <c r="Y165" s="336"/>
      <c r="Z165" s="412"/>
      <c r="AA165" s="336"/>
      <c r="AB165" s="441">
        <v>0</v>
      </c>
      <c r="AC165" s="1336">
        <v>1</v>
      </c>
      <c r="AD165" s="395"/>
      <c r="AE165" s="394"/>
      <c r="AF165" s="441"/>
      <c r="AG165" s="410"/>
      <c r="AH165" s="412"/>
      <c r="AI165" s="336"/>
      <c r="AJ165" s="445"/>
      <c r="AK165" s="445"/>
      <c r="AL165" s="339"/>
      <c r="AM165" s="336"/>
      <c r="AN165" s="412"/>
      <c r="AO165" s="336"/>
      <c r="AP165" s="412"/>
      <c r="AQ165" s="336"/>
      <c r="AR165" s="412"/>
      <c r="AS165" s="336"/>
      <c r="AT165" s="445"/>
      <c r="AU165" s="445"/>
      <c r="AV165" s="339"/>
      <c r="AW165" s="340"/>
      <c r="AX165" s="334"/>
      <c r="AY165" s="394"/>
    </row>
    <row r="166" spans="1:51">
      <c r="A166" s="550" t="s">
        <v>1217</v>
      </c>
      <c r="B166" s="339"/>
      <c r="C166" s="340"/>
      <c r="D166" s="337"/>
      <c r="E166" s="338"/>
      <c r="F166" s="549"/>
      <c r="G166" s="438"/>
      <c r="H166" s="469"/>
      <c r="I166" s="440"/>
      <c r="J166" s="469"/>
      <c r="K166" s="440"/>
      <c r="L166" s="513">
        <v>25</v>
      </c>
      <c r="M166" s="440">
        <v>1</v>
      </c>
      <c r="N166" s="469"/>
      <c r="O166" s="440"/>
      <c r="P166" s="549"/>
      <c r="Q166" s="438"/>
      <c r="R166" s="469">
        <v>5</v>
      </c>
      <c r="S166" s="513">
        <v>1</v>
      </c>
      <c r="T166" s="549"/>
      <c r="U166" s="329"/>
      <c r="V166" s="469"/>
      <c r="W166" s="524"/>
      <c r="X166" s="411"/>
      <c r="Y166" s="329"/>
      <c r="Z166" s="411"/>
      <c r="AA166" s="329"/>
      <c r="AB166" s="439"/>
      <c r="AC166" s="1336"/>
      <c r="AD166" s="513"/>
      <c r="AE166" s="440"/>
      <c r="AF166" s="439"/>
      <c r="AG166" s="524"/>
      <c r="AH166" s="411"/>
      <c r="AI166" s="329"/>
      <c r="AJ166" s="444"/>
      <c r="AK166" s="444"/>
      <c r="AL166" s="549"/>
      <c r="AM166" s="329"/>
      <c r="AN166" s="411"/>
      <c r="AO166" s="329"/>
      <c r="AP166" s="411"/>
      <c r="AQ166" s="329"/>
      <c r="AR166" s="411"/>
      <c r="AS166" s="329"/>
      <c r="AT166" s="444"/>
      <c r="AU166" s="444"/>
      <c r="AV166" s="549"/>
      <c r="AW166" s="438"/>
      <c r="AX166" s="469"/>
      <c r="AY166" s="440"/>
    </row>
    <row r="167" spans="1:51">
      <c r="A167" s="327" t="s">
        <v>1216</v>
      </c>
      <c r="B167" s="339"/>
      <c r="C167" s="340"/>
      <c r="D167" s="337"/>
      <c r="E167" s="338"/>
      <c r="F167" s="339"/>
      <c r="G167" s="340"/>
      <c r="H167" s="334"/>
      <c r="I167" s="394"/>
      <c r="J167" s="334"/>
      <c r="K167" s="394"/>
      <c r="L167" s="395"/>
      <c r="M167" s="394"/>
      <c r="N167" s="334"/>
      <c r="O167" s="394"/>
      <c r="P167" s="339"/>
      <c r="Q167" s="340"/>
      <c r="R167" s="334">
        <v>4</v>
      </c>
      <c r="S167" s="395">
        <v>1</v>
      </c>
      <c r="T167" s="339"/>
      <c r="U167" s="336"/>
      <c r="V167" s="334"/>
      <c r="W167" s="410"/>
      <c r="X167" s="412"/>
      <c r="Y167" s="336"/>
      <c r="Z167" s="412"/>
      <c r="AA167" s="336"/>
      <c r="AB167" s="441">
        <v>0</v>
      </c>
      <c r="AC167" s="1336">
        <v>14</v>
      </c>
      <c r="AD167" s="395"/>
      <c r="AE167" s="394"/>
      <c r="AF167" s="441"/>
      <c r="AG167" s="410"/>
      <c r="AH167" s="412"/>
      <c r="AI167" s="336"/>
      <c r="AJ167" s="445"/>
      <c r="AK167" s="445"/>
      <c r="AL167" s="339"/>
      <c r="AM167" s="336"/>
      <c r="AN167" s="412"/>
      <c r="AO167" s="336"/>
      <c r="AP167" s="412"/>
      <c r="AQ167" s="336"/>
      <c r="AR167" s="412"/>
      <c r="AS167" s="336"/>
      <c r="AT167" s="445"/>
      <c r="AU167" s="445"/>
      <c r="AV167" s="339"/>
      <c r="AW167" s="340"/>
      <c r="AX167" s="334"/>
      <c r="AY167" s="394"/>
    </row>
    <row r="168" spans="1:51">
      <c r="A168" s="551" t="s">
        <v>22</v>
      </c>
      <c r="B168" s="552">
        <v>0</v>
      </c>
      <c r="C168" s="553">
        <v>0</v>
      </c>
      <c r="D168" s="554">
        <v>0</v>
      </c>
      <c r="E168" s="555">
        <v>0</v>
      </c>
      <c r="F168" s="552">
        <v>0</v>
      </c>
      <c r="G168" s="553">
        <v>0</v>
      </c>
      <c r="H168" s="481">
        <f t="shared" ref="H168:M168" si="8">SUM(H161:H167)</f>
        <v>0</v>
      </c>
      <c r="I168" s="482">
        <f t="shared" si="8"/>
        <v>0</v>
      </c>
      <c r="J168" s="481">
        <f t="shared" si="8"/>
        <v>860</v>
      </c>
      <c r="K168" s="482">
        <f t="shared" si="8"/>
        <v>1</v>
      </c>
      <c r="L168" s="514">
        <f t="shared" si="8"/>
        <v>59</v>
      </c>
      <c r="M168" s="482">
        <f t="shared" si="8"/>
        <v>4</v>
      </c>
      <c r="N168" s="481">
        <v>0</v>
      </c>
      <c r="O168" s="482">
        <v>0</v>
      </c>
      <c r="P168" s="552">
        <v>0</v>
      </c>
      <c r="Q168" s="553">
        <v>0</v>
      </c>
      <c r="R168" s="481">
        <f>SUM(R161:R167)</f>
        <v>57</v>
      </c>
      <c r="S168" s="514">
        <f>SUM(S161:S167)</f>
        <v>11</v>
      </c>
      <c r="T168" s="552">
        <v>0</v>
      </c>
      <c r="U168" s="557">
        <v>0</v>
      </c>
      <c r="V168" s="481">
        <v>0</v>
      </c>
      <c r="W168" s="527">
        <v>0</v>
      </c>
      <c r="X168" s="558">
        <v>0</v>
      </c>
      <c r="Y168" s="557">
        <v>0</v>
      </c>
      <c r="Z168" s="558">
        <v>0</v>
      </c>
      <c r="AA168" s="557">
        <v>0</v>
      </c>
      <c r="AB168" s="528">
        <v>0</v>
      </c>
      <c r="AC168" s="1336">
        <f>SUM(AC161:AC167)</f>
        <v>24</v>
      </c>
      <c r="AD168" s="514">
        <f>SUM(AD161:AD167)</f>
        <v>890</v>
      </c>
      <c r="AE168" s="482">
        <f>SUM(AE161:AE167)</f>
        <v>1</v>
      </c>
      <c r="AF168" s="528">
        <v>0</v>
      </c>
      <c r="AG168" s="527">
        <v>0</v>
      </c>
      <c r="AH168" s="558">
        <v>0</v>
      </c>
      <c r="AI168" s="557">
        <v>0</v>
      </c>
      <c r="AJ168" s="559">
        <f>SUM(AJ161:AJ167)</f>
        <v>0</v>
      </c>
      <c r="AK168" s="559">
        <f>SUM(AK161:AK167)</f>
        <v>0</v>
      </c>
      <c r="AL168" s="552">
        <v>0</v>
      </c>
      <c r="AM168" s="557">
        <v>0</v>
      </c>
      <c r="AN168" s="558">
        <v>0</v>
      </c>
      <c r="AO168" s="557">
        <v>0</v>
      </c>
      <c r="AP168" s="558">
        <v>0</v>
      </c>
      <c r="AQ168" s="557">
        <v>0</v>
      </c>
      <c r="AR168" s="558">
        <v>0</v>
      </c>
      <c r="AS168" s="557">
        <v>0</v>
      </c>
      <c r="AT168" s="559">
        <v>0</v>
      </c>
      <c r="AU168" s="559">
        <v>0</v>
      </c>
      <c r="AV168" s="552">
        <v>0</v>
      </c>
      <c r="AW168" s="553">
        <v>0</v>
      </c>
      <c r="AX168" s="481">
        <v>0</v>
      </c>
      <c r="AY168" s="482">
        <v>0</v>
      </c>
    </row>
    <row r="169" spans="1:51">
      <c r="A169" s="485"/>
      <c r="B169" s="486"/>
      <c r="C169" s="486"/>
      <c r="D169" s="486"/>
      <c r="E169" s="486"/>
      <c r="F169" s="486"/>
      <c r="G169" s="486"/>
      <c r="H169" s="487"/>
      <c r="I169" s="487"/>
      <c r="J169" s="487"/>
      <c r="K169" s="487"/>
      <c r="L169" s="487"/>
      <c r="M169" s="487"/>
      <c r="N169" s="487"/>
      <c r="O169" s="487"/>
      <c r="P169" s="486"/>
      <c r="Q169" s="486"/>
      <c r="R169" s="487"/>
      <c r="S169" s="487"/>
      <c r="T169" s="486"/>
      <c r="U169" s="486"/>
      <c r="V169" s="487"/>
      <c r="W169" s="487"/>
      <c r="X169" s="486"/>
      <c r="Y169" s="486"/>
      <c r="Z169" s="486"/>
      <c r="AA169" s="486"/>
      <c r="AB169" s="487"/>
      <c r="AC169" s="487"/>
      <c r="AD169" s="487"/>
      <c r="AE169" s="487"/>
      <c r="AF169" s="487"/>
      <c r="AG169" s="487"/>
      <c r="AH169" s="486"/>
      <c r="AI169" s="486"/>
      <c r="AJ169" s="486"/>
      <c r="AK169" s="486"/>
      <c r="AL169" s="486"/>
      <c r="AM169" s="486"/>
      <c r="AN169" s="486"/>
      <c r="AO169" s="486"/>
      <c r="AP169" s="486"/>
      <c r="AQ169" s="486"/>
      <c r="AR169" s="486"/>
      <c r="AS169" s="486"/>
      <c r="AT169" s="486"/>
      <c r="AU169" s="486"/>
      <c r="AV169" s="486"/>
      <c r="AW169" s="486"/>
      <c r="AX169" s="487"/>
      <c r="AY169" s="487"/>
    </row>
    <row r="170" spans="1:51">
      <c r="A170" s="485"/>
      <c r="B170" s="486"/>
      <c r="C170" s="486"/>
      <c r="D170" s="486"/>
      <c r="E170" s="486"/>
      <c r="F170" s="486"/>
      <c r="G170" s="486"/>
      <c r="H170" s="487"/>
      <c r="I170" s="487"/>
      <c r="J170" s="487"/>
      <c r="K170" s="487"/>
      <c r="L170" s="487"/>
      <c r="M170" s="487"/>
      <c r="N170" s="487"/>
      <c r="O170" s="487"/>
      <c r="P170" s="486"/>
      <c r="Q170" s="486"/>
      <c r="R170" s="487"/>
      <c r="S170" s="487"/>
      <c r="T170" s="486"/>
      <c r="U170" s="486"/>
      <c r="V170" s="487"/>
      <c r="W170" s="487"/>
      <c r="X170" s="486"/>
      <c r="Y170" s="486"/>
      <c r="Z170" s="486"/>
      <c r="AA170" s="486"/>
      <c r="AB170" s="487"/>
      <c r="AC170" s="487"/>
      <c r="AD170" s="487"/>
      <c r="AE170" s="487"/>
      <c r="AF170" s="487"/>
      <c r="AG170" s="487"/>
      <c r="AH170" s="486"/>
      <c r="AI170" s="486"/>
      <c r="AJ170" s="486"/>
      <c r="AK170" s="486"/>
      <c r="AL170" s="486"/>
      <c r="AM170" s="486"/>
      <c r="AN170" s="486"/>
      <c r="AO170" s="486"/>
      <c r="AP170" s="486"/>
      <c r="AQ170" s="486"/>
      <c r="AR170" s="486"/>
      <c r="AS170" s="486"/>
      <c r="AT170" s="486"/>
      <c r="AU170" s="486"/>
      <c r="AV170" s="486"/>
      <c r="AW170" s="486"/>
      <c r="AX170" s="487"/>
      <c r="AY170" s="487"/>
    </row>
    <row r="171" spans="1:51">
      <c r="A171" s="485"/>
      <c r="B171" s="486"/>
      <c r="C171" s="486"/>
      <c r="D171" s="486"/>
      <c r="E171" s="486"/>
      <c r="F171" s="486"/>
      <c r="G171" s="486"/>
      <c r="H171" s="487"/>
      <c r="I171" s="487"/>
      <c r="J171" s="487"/>
      <c r="K171" s="487"/>
      <c r="L171" s="487"/>
      <c r="M171" s="487"/>
      <c r="N171" s="487"/>
      <c r="O171" s="487"/>
      <c r="P171" s="486"/>
      <c r="Q171" s="486"/>
      <c r="R171" s="487"/>
      <c r="S171" s="487"/>
      <c r="T171" s="486"/>
      <c r="U171" s="486"/>
      <c r="V171" s="487"/>
      <c r="W171" s="487"/>
      <c r="X171" s="486"/>
      <c r="Y171" s="486"/>
      <c r="Z171" s="486"/>
      <c r="AA171" s="486"/>
      <c r="AB171" s="487"/>
      <c r="AC171" s="487"/>
      <c r="AD171" s="487"/>
      <c r="AE171" s="487"/>
      <c r="AF171" s="487"/>
      <c r="AG171" s="487"/>
      <c r="AH171" s="486"/>
      <c r="AI171" s="486"/>
      <c r="AJ171" s="486"/>
      <c r="AK171" s="486"/>
      <c r="AL171" s="486"/>
      <c r="AM171" s="486"/>
      <c r="AN171" s="486"/>
      <c r="AO171" s="486"/>
      <c r="AP171" s="486"/>
      <c r="AQ171" s="486"/>
      <c r="AR171" s="486"/>
      <c r="AS171" s="486"/>
      <c r="AT171" s="486"/>
      <c r="AU171" s="486"/>
      <c r="AV171" s="486"/>
      <c r="AW171" s="486"/>
      <c r="AX171" s="487"/>
      <c r="AY171" s="487"/>
    </row>
    <row r="172" spans="1:51">
      <c r="A172" s="485"/>
      <c r="B172" s="486"/>
      <c r="C172" s="486"/>
      <c r="D172" s="486"/>
      <c r="E172" s="486"/>
      <c r="F172" s="486"/>
      <c r="G172" s="486"/>
      <c r="H172" s="487"/>
      <c r="I172" s="487"/>
      <c r="J172" s="487"/>
      <c r="K172" s="487"/>
      <c r="L172" s="487"/>
      <c r="M172" s="487"/>
      <c r="N172" s="487"/>
      <c r="O172" s="487"/>
      <c r="P172" s="486"/>
      <c r="Q172" s="486"/>
      <c r="R172" s="487"/>
      <c r="S172" s="487"/>
      <c r="T172" s="486"/>
      <c r="U172" s="486"/>
      <c r="V172" s="487"/>
      <c r="W172" s="487"/>
      <c r="X172" s="486"/>
      <c r="Y172" s="486"/>
      <c r="Z172" s="486"/>
      <c r="AA172" s="486"/>
      <c r="AB172" s="487"/>
      <c r="AC172" s="487"/>
      <c r="AD172" s="487"/>
      <c r="AE172" s="487"/>
      <c r="AF172" s="487"/>
      <c r="AG172" s="487"/>
      <c r="AH172" s="486"/>
      <c r="AI172" s="486"/>
      <c r="AJ172" s="486"/>
      <c r="AK172" s="486"/>
      <c r="AL172" s="486"/>
      <c r="AM172" s="486"/>
      <c r="AN172" s="486"/>
      <c r="AO172" s="486"/>
      <c r="AP172" s="486"/>
      <c r="AQ172" s="486"/>
      <c r="AR172" s="486"/>
      <c r="AS172" s="486"/>
      <c r="AT172" s="486"/>
      <c r="AU172" s="486"/>
      <c r="AV172" s="486"/>
      <c r="AW172" s="486"/>
      <c r="AX172" s="487"/>
      <c r="AY172" s="487"/>
    </row>
    <row r="173" spans="1:51">
      <c r="A173" s="485"/>
      <c r="B173" s="486"/>
      <c r="C173" s="486"/>
      <c r="D173" s="486"/>
      <c r="E173" s="486"/>
      <c r="F173" s="486"/>
      <c r="G173" s="486"/>
      <c r="H173" s="487"/>
      <c r="I173" s="487"/>
      <c r="J173" s="487"/>
      <c r="K173" s="487"/>
      <c r="L173" s="487"/>
      <c r="M173" s="487"/>
      <c r="N173" s="487"/>
      <c r="O173" s="487"/>
      <c r="P173" s="486"/>
      <c r="Q173" s="486"/>
      <c r="R173" s="487"/>
      <c r="S173" s="487"/>
      <c r="T173" s="486"/>
      <c r="U173" s="486"/>
      <c r="V173" s="487"/>
      <c r="W173" s="487"/>
      <c r="X173" s="486"/>
      <c r="Y173" s="486"/>
      <c r="Z173" s="486"/>
      <c r="AA173" s="486"/>
      <c r="AB173" s="487"/>
      <c r="AC173" s="487"/>
      <c r="AD173" s="487"/>
      <c r="AE173" s="487"/>
      <c r="AF173" s="487"/>
      <c r="AG173" s="487"/>
      <c r="AH173" s="486"/>
      <c r="AI173" s="486"/>
      <c r="AJ173" s="486"/>
      <c r="AK173" s="486"/>
      <c r="AL173" s="486"/>
      <c r="AM173" s="486"/>
      <c r="AN173" s="486"/>
      <c r="AO173" s="486"/>
      <c r="AP173" s="486"/>
      <c r="AQ173" s="486"/>
      <c r="AR173" s="486"/>
      <c r="AS173" s="486"/>
      <c r="AT173" s="486"/>
      <c r="AU173" s="486"/>
      <c r="AV173" s="486"/>
      <c r="AW173" s="486"/>
      <c r="AX173" s="487"/>
      <c r="AY173" s="487"/>
    </row>
    <row r="174" spans="1:51">
      <c r="A174" s="485"/>
      <c r="B174" s="486"/>
      <c r="C174" s="486"/>
      <c r="D174" s="486"/>
      <c r="E174" s="486"/>
      <c r="F174" s="486"/>
      <c r="G174" s="486"/>
      <c r="H174" s="487"/>
      <c r="I174" s="487"/>
      <c r="J174" s="487"/>
      <c r="K174" s="487"/>
      <c r="L174" s="487"/>
      <c r="M174" s="487"/>
      <c r="N174" s="487"/>
      <c r="O174" s="487"/>
      <c r="P174" s="486"/>
      <c r="Q174" s="486"/>
      <c r="R174" s="487"/>
      <c r="S174" s="487"/>
      <c r="T174" s="486"/>
      <c r="U174" s="486"/>
      <c r="V174" s="487"/>
      <c r="W174" s="487"/>
      <c r="X174" s="486"/>
      <c r="Y174" s="486"/>
      <c r="Z174" s="486"/>
      <c r="AA174" s="486"/>
      <c r="AB174" s="487"/>
      <c r="AC174" s="487"/>
      <c r="AD174" s="487"/>
      <c r="AE174" s="487"/>
      <c r="AF174" s="487"/>
      <c r="AG174" s="487"/>
      <c r="AH174" s="486"/>
      <c r="AI174" s="486"/>
      <c r="AJ174" s="486"/>
      <c r="AK174" s="486"/>
      <c r="AL174" s="486"/>
      <c r="AM174" s="486"/>
      <c r="AN174" s="486"/>
      <c r="AO174" s="486"/>
      <c r="AP174" s="486"/>
      <c r="AQ174" s="486"/>
      <c r="AR174" s="486"/>
      <c r="AS174" s="486"/>
      <c r="AT174" s="486"/>
      <c r="AU174" s="486"/>
      <c r="AV174" s="486"/>
      <c r="AW174" s="486"/>
      <c r="AX174" s="487"/>
      <c r="AY174" s="487"/>
    </row>
    <row r="175" spans="1:51">
      <c r="A175" s="485"/>
      <c r="B175" s="486"/>
      <c r="C175" s="486"/>
      <c r="D175" s="486"/>
      <c r="E175" s="486"/>
      <c r="F175" s="486"/>
      <c r="G175" s="486"/>
      <c r="H175" s="487"/>
      <c r="I175" s="487"/>
      <c r="J175" s="487"/>
      <c r="K175" s="487"/>
      <c r="L175" s="487"/>
      <c r="M175" s="487"/>
      <c r="N175" s="487"/>
      <c r="O175" s="487"/>
      <c r="P175" s="486"/>
      <c r="Q175" s="486"/>
      <c r="R175" s="487"/>
      <c r="S175" s="487"/>
      <c r="T175" s="486"/>
      <c r="U175" s="486"/>
      <c r="V175" s="487"/>
      <c r="W175" s="487"/>
      <c r="X175" s="486"/>
      <c r="Y175" s="486"/>
      <c r="Z175" s="486"/>
      <c r="AA175" s="486"/>
      <c r="AB175" s="487"/>
      <c r="AC175" s="487"/>
      <c r="AD175" s="487"/>
      <c r="AE175" s="487"/>
      <c r="AF175" s="487"/>
      <c r="AG175" s="487"/>
      <c r="AH175" s="486"/>
      <c r="AI175" s="486"/>
      <c r="AJ175" s="486"/>
      <c r="AK175" s="486"/>
      <c r="AL175" s="486"/>
      <c r="AM175" s="486"/>
      <c r="AN175" s="486"/>
      <c r="AO175" s="486"/>
      <c r="AP175" s="486"/>
      <c r="AQ175" s="486"/>
      <c r="AR175" s="486"/>
      <c r="AS175" s="486"/>
      <c r="AT175" s="486"/>
      <c r="AU175" s="486"/>
      <c r="AV175" s="486"/>
      <c r="AW175" s="486"/>
      <c r="AX175" s="487"/>
      <c r="AY175" s="487"/>
    </row>
    <row r="176" spans="1:51">
      <c r="A176" s="485"/>
      <c r="B176" s="486"/>
      <c r="C176" s="486"/>
      <c r="D176" s="486"/>
      <c r="E176" s="486"/>
      <c r="F176" s="486"/>
      <c r="G176" s="486"/>
      <c r="H176" s="487"/>
      <c r="I176" s="487"/>
      <c r="J176" s="487"/>
      <c r="K176" s="487"/>
      <c r="L176" s="487"/>
      <c r="M176" s="487"/>
      <c r="N176" s="487"/>
      <c r="O176" s="487"/>
      <c r="P176" s="486"/>
      <c r="Q176" s="486"/>
      <c r="R176" s="487"/>
      <c r="S176" s="487"/>
      <c r="T176" s="486"/>
      <c r="U176" s="486"/>
      <c r="V176" s="487"/>
      <c r="W176" s="487"/>
      <c r="X176" s="486"/>
      <c r="Y176" s="486"/>
      <c r="Z176" s="486"/>
      <c r="AA176" s="486"/>
      <c r="AB176" s="487"/>
      <c r="AC176" s="487"/>
      <c r="AD176" s="487"/>
      <c r="AE176" s="487"/>
      <c r="AF176" s="487"/>
      <c r="AG176" s="487"/>
      <c r="AH176" s="486"/>
      <c r="AI176" s="486"/>
      <c r="AJ176" s="486"/>
      <c r="AK176" s="486"/>
      <c r="AL176" s="486"/>
      <c r="AM176" s="486"/>
      <c r="AN176" s="486"/>
      <c r="AO176" s="486"/>
      <c r="AP176" s="486"/>
      <c r="AQ176" s="486"/>
      <c r="AR176" s="486"/>
      <c r="AS176" s="486"/>
      <c r="AT176" s="486"/>
      <c r="AU176" s="486"/>
      <c r="AV176" s="486"/>
      <c r="AW176" s="486"/>
      <c r="AX176" s="487"/>
      <c r="AY176" s="487"/>
    </row>
    <row r="177" spans="1:51">
      <c r="A177" s="485"/>
      <c r="B177" s="486"/>
      <c r="C177" s="486"/>
      <c r="D177" s="486"/>
      <c r="E177" s="486"/>
      <c r="F177" s="486"/>
      <c r="G177" s="486"/>
      <c r="H177" s="487"/>
      <c r="I177" s="487"/>
      <c r="J177" s="487"/>
      <c r="K177" s="487"/>
      <c r="L177" s="487"/>
      <c r="M177" s="487"/>
      <c r="N177" s="487"/>
      <c r="O177" s="487"/>
      <c r="P177" s="486"/>
      <c r="Q177" s="486"/>
      <c r="R177" s="487"/>
      <c r="S177" s="487"/>
      <c r="T177" s="486"/>
      <c r="U177" s="486"/>
      <c r="V177" s="487"/>
      <c r="W177" s="487"/>
      <c r="X177" s="486"/>
      <c r="Y177" s="486"/>
      <c r="Z177" s="486"/>
      <c r="AA177" s="486"/>
      <c r="AB177" s="487"/>
      <c r="AC177" s="487"/>
      <c r="AD177" s="487"/>
      <c r="AE177" s="487"/>
      <c r="AF177" s="487"/>
      <c r="AG177" s="487"/>
      <c r="AH177" s="486"/>
      <c r="AI177" s="486"/>
      <c r="AJ177" s="486"/>
      <c r="AK177" s="486"/>
      <c r="AL177" s="486"/>
      <c r="AM177" s="486"/>
      <c r="AN177" s="486"/>
      <c r="AO177" s="486"/>
      <c r="AP177" s="486"/>
      <c r="AQ177" s="486"/>
      <c r="AR177" s="486"/>
      <c r="AS177" s="486"/>
      <c r="AT177" s="486"/>
      <c r="AU177" s="486"/>
      <c r="AV177" s="486"/>
      <c r="AW177" s="486"/>
      <c r="AX177" s="487"/>
      <c r="AY177" s="487"/>
    </row>
    <row r="178" spans="1:51">
      <c r="A178" s="485"/>
      <c r="B178" s="486"/>
      <c r="C178" s="486"/>
      <c r="D178" s="486"/>
      <c r="E178" s="486"/>
      <c r="F178" s="486"/>
      <c r="G178" s="486"/>
      <c r="H178" s="487"/>
      <c r="I178" s="487"/>
      <c r="J178" s="487"/>
      <c r="K178" s="487"/>
      <c r="L178" s="487"/>
      <c r="M178" s="487"/>
      <c r="N178" s="487"/>
      <c r="O178" s="487"/>
      <c r="P178" s="486"/>
      <c r="Q178" s="486"/>
      <c r="R178" s="487"/>
      <c r="S178" s="487"/>
      <c r="T178" s="486"/>
      <c r="U178" s="486"/>
      <c r="V178" s="487"/>
      <c r="W178" s="487"/>
      <c r="X178" s="486"/>
      <c r="Y178" s="486"/>
      <c r="Z178" s="486"/>
      <c r="AA178" s="486"/>
      <c r="AB178" s="487"/>
      <c r="AC178" s="487"/>
      <c r="AD178" s="487"/>
      <c r="AE178" s="487"/>
      <c r="AF178" s="487"/>
      <c r="AG178" s="487"/>
      <c r="AH178" s="486"/>
      <c r="AI178" s="486"/>
      <c r="AJ178" s="486"/>
      <c r="AK178" s="486"/>
      <c r="AL178" s="486"/>
      <c r="AM178" s="486"/>
      <c r="AN178" s="486"/>
      <c r="AO178" s="486"/>
      <c r="AP178" s="486"/>
      <c r="AQ178" s="486"/>
      <c r="AR178" s="486"/>
      <c r="AS178" s="486"/>
      <c r="AT178" s="486"/>
      <c r="AU178" s="486"/>
      <c r="AV178" s="486"/>
      <c r="AW178" s="486"/>
      <c r="AX178" s="487"/>
      <c r="AY178" s="487"/>
    </row>
    <row r="179" spans="1:51">
      <c r="A179" s="485"/>
      <c r="B179" s="486"/>
      <c r="C179" s="486"/>
      <c r="D179" s="486"/>
      <c r="E179" s="486"/>
      <c r="F179" s="486"/>
      <c r="G179" s="486"/>
      <c r="H179" s="487"/>
      <c r="I179" s="487"/>
      <c r="J179" s="487"/>
      <c r="K179" s="487"/>
      <c r="L179" s="487"/>
      <c r="M179" s="487"/>
      <c r="N179" s="487"/>
      <c r="O179" s="487"/>
      <c r="P179" s="486"/>
      <c r="Q179" s="486"/>
      <c r="R179" s="487"/>
      <c r="S179" s="487"/>
      <c r="T179" s="486"/>
      <c r="U179" s="486"/>
      <c r="V179" s="487"/>
      <c r="W179" s="487"/>
      <c r="X179" s="486"/>
      <c r="Y179" s="486"/>
      <c r="Z179" s="486"/>
      <c r="AA179" s="486"/>
      <c r="AB179" s="487"/>
      <c r="AC179" s="487"/>
      <c r="AD179" s="487"/>
      <c r="AE179" s="487"/>
      <c r="AF179" s="487"/>
      <c r="AG179" s="487"/>
      <c r="AH179" s="486"/>
      <c r="AI179" s="486"/>
      <c r="AJ179" s="486"/>
      <c r="AK179" s="486"/>
      <c r="AL179" s="486"/>
      <c r="AM179" s="486"/>
      <c r="AN179" s="486"/>
      <c r="AO179" s="486"/>
      <c r="AP179" s="486"/>
      <c r="AQ179" s="486"/>
      <c r="AR179" s="486"/>
      <c r="AS179" s="486"/>
      <c r="AT179" s="486"/>
      <c r="AU179" s="486"/>
      <c r="AV179" s="486"/>
      <c r="AW179" s="486"/>
      <c r="AX179" s="487"/>
      <c r="AY179" s="487"/>
    </row>
    <row r="180" spans="1:51">
      <c r="A180" s="485"/>
      <c r="B180" s="486"/>
      <c r="C180" s="486"/>
      <c r="D180" s="486"/>
      <c r="E180" s="486"/>
      <c r="F180" s="486"/>
      <c r="G180" s="486"/>
      <c r="H180" s="487"/>
      <c r="I180" s="487"/>
      <c r="J180" s="487"/>
      <c r="K180" s="487"/>
      <c r="L180" s="487"/>
      <c r="M180" s="487"/>
      <c r="N180" s="487"/>
      <c r="O180" s="487"/>
      <c r="P180" s="486"/>
      <c r="Q180" s="486"/>
      <c r="R180" s="487"/>
      <c r="S180" s="487"/>
      <c r="T180" s="486"/>
      <c r="U180" s="486"/>
      <c r="V180" s="487"/>
      <c r="W180" s="487"/>
      <c r="X180" s="486"/>
      <c r="Y180" s="486"/>
      <c r="Z180" s="486"/>
      <c r="AA180" s="486"/>
      <c r="AB180" s="487"/>
      <c r="AC180" s="487"/>
      <c r="AD180" s="487"/>
      <c r="AE180" s="487"/>
      <c r="AF180" s="487"/>
      <c r="AG180" s="487"/>
      <c r="AH180" s="486"/>
      <c r="AI180" s="486"/>
      <c r="AJ180" s="486"/>
      <c r="AK180" s="486"/>
      <c r="AL180" s="486"/>
      <c r="AM180" s="486"/>
      <c r="AN180" s="486"/>
      <c r="AO180" s="486"/>
      <c r="AP180" s="486"/>
      <c r="AQ180" s="486"/>
      <c r="AR180" s="486"/>
      <c r="AS180" s="486"/>
      <c r="AT180" s="486"/>
      <c r="AU180" s="486"/>
      <c r="AV180" s="486"/>
      <c r="AW180" s="486"/>
      <c r="AX180" s="487"/>
      <c r="AY180" s="487"/>
    </row>
    <row r="181" spans="1:51">
      <c r="A181" s="485"/>
      <c r="B181" s="486"/>
      <c r="C181" s="486"/>
      <c r="D181" s="486"/>
      <c r="E181" s="486"/>
      <c r="F181" s="486"/>
      <c r="G181" s="486"/>
      <c r="H181" s="487"/>
      <c r="I181" s="487"/>
      <c r="J181" s="487"/>
      <c r="K181" s="487"/>
      <c r="L181" s="487"/>
      <c r="M181" s="487"/>
      <c r="N181" s="487"/>
      <c r="O181" s="487"/>
      <c r="P181" s="486"/>
      <c r="Q181" s="486"/>
      <c r="R181" s="487"/>
      <c r="S181" s="487"/>
      <c r="T181" s="486"/>
      <c r="U181" s="486"/>
      <c r="V181" s="487"/>
      <c r="W181" s="487"/>
      <c r="X181" s="486"/>
      <c r="Y181" s="486"/>
      <c r="Z181" s="486"/>
      <c r="AA181" s="486"/>
      <c r="AB181" s="487"/>
      <c r="AC181" s="487"/>
      <c r="AD181" s="487"/>
      <c r="AE181" s="487"/>
      <c r="AF181" s="487"/>
      <c r="AG181" s="487"/>
      <c r="AH181" s="486"/>
      <c r="AI181" s="486"/>
      <c r="AJ181" s="486"/>
      <c r="AK181" s="486"/>
      <c r="AL181" s="486"/>
      <c r="AM181" s="486"/>
      <c r="AN181" s="486"/>
      <c r="AO181" s="486"/>
      <c r="AP181" s="486"/>
      <c r="AQ181" s="486"/>
      <c r="AR181" s="486"/>
      <c r="AS181" s="486"/>
      <c r="AT181" s="486"/>
      <c r="AU181" s="486"/>
      <c r="AV181" s="486"/>
      <c r="AW181" s="486"/>
      <c r="AX181" s="487"/>
      <c r="AY181" s="487"/>
    </row>
    <row r="182" spans="1:51">
      <c r="A182" s="485"/>
      <c r="B182" s="486"/>
      <c r="C182" s="486"/>
      <c r="D182" s="486"/>
      <c r="E182" s="486"/>
      <c r="F182" s="486"/>
      <c r="G182" s="486"/>
      <c r="H182" s="487"/>
      <c r="I182" s="487"/>
      <c r="J182" s="487"/>
      <c r="K182" s="487"/>
      <c r="L182" s="487"/>
      <c r="M182" s="487"/>
      <c r="N182" s="487"/>
      <c r="O182" s="487"/>
      <c r="P182" s="486"/>
      <c r="Q182" s="486"/>
      <c r="R182" s="487"/>
      <c r="S182" s="487"/>
      <c r="T182" s="486"/>
      <c r="U182" s="486"/>
      <c r="V182" s="487"/>
      <c r="W182" s="487"/>
      <c r="X182" s="486"/>
      <c r="Y182" s="486"/>
      <c r="Z182" s="486"/>
      <c r="AA182" s="486"/>
      <c r="AB182" s="487"/>
      <c r="AC182" s="487"/>
      <c r="AD182" s="487"/>
      <c r="AE182" s="487"/>
      <c r="AF182" s="487"/>
      <c r="AG182" s="487"/>
      <c r="AH182" s="486"/>
      <c r="AI182" s="486"/>
      <c r="AJ182" s="486"/>
      <c r="AK182" s="486"/>
      <c r="AL182" s="486"/>
      <c r="AM182" s="486"/>
      <c r="AN182" s="486"/>
      <c r="AO182" s="486"/>
      <c r="AP182" s="486"/>
      <c r="AQ182" s="486"/>
      <c r="AR182" s="486"/>
      <c r="AS182" s="486"/>
      <c r="AT182" s="486"/>
      <c r="AU182" s="486"/>
      <c r="AV182" s="486"/>
      <c r="AW182" s="486"/>
      <c r="AX182" s="487"/>
      <c r="AY182" s="487"/>
    </row>
    <row r="183" spans="1:51">
      <c r="A183" s="485"/>
      <c r="B183" s="486"/>
      <c r="C183" s="486"/>
      <c r="D183" s="486"/>
      <c r="E183" s="486"/>
      <c r="F183" s="486"/>
      <c r="G183" s="486"/>
      <c r="H183" s="487"/>
      <c r="I183" s="487"/>
      <c r="J183" s="487"/>
      <c r="K183" s="487"/>
      <c r="L183" s="487"/>
      <c r="M183" s="487"/>
      <c r="N183" s="487"/>
      <c r="O183" s="487"/>
      <c r="P183" s="486"/>
      <c r="Q183" s="486"/>
      <c r="R183" s="487"/>
      <c r="S183" s="487"/>
      <c r="T183" s="486"/>
      <c r="U183" s="486"/>
      <c r="V183" s="487"/>
      <c r="W183" s="487"/>
      <c r="X183" s="486"/>
      <c r="Y183" s="486"/>
      <c r="Z183" s="486"/>
      <c r="AA183" s="486"/>
      <c r="AB183" s="487"/>
      <c r="AC183" s="487"/>
      <c r="AD183" s="487"/>
      <c r="AE183" s="487"/>
      <c r="AF183" s="487"/>
      <c r="AG183" s="487"/>
      <c r="AH183" s="486"/>
      <c r="AI183" s="486"/>
      <c r="AJ183" s="486"/>
      <c r="AK183" s="486"/>
      <c r="AL183" s="486"/>
      <c r="AM183" s="486"/>
      <c r="AN183" s="486"/>
      <c r="AO183" s="486"/>
      <c r="AP183" s="486"/>
      <c r="AQ183" s="486"/>
      <c r="AR183" s="486"/>
      <c r="AS183" s="486"/>
      <c r="AT183" s="486"/>
      <c r="AU183" s="486"/>
      <c r="AV183" s="486"/>
      <c r="AW183" s="486"/>
      <c r="AX183" s="487"/>
      <c r="AY183" s="487"/>
    </row>
    <row r="184" spans="1:51">
      <c r="A184" s="485"/>
      <c r="B184" s="486"/>
      <c r="C184" s="486"/>
      <c r="D184" s="486"/>
      <c r="E184" s="486"/>
      <c r="F184" s="486"/>
      <c r="G184" s="486"/>
      <c r="H184" s="487"/>
      <c r="I184" s="487"/>
      <c r="J184" s="487"/>
      <c r="K184" s="487"/>
      <c r="L184" s="487"/>
      <c r="M184" s="487"/>
      <c r="N184" s="487"/>
      <c r="O184" s="487"/>
      <c r="P184" s="486"/>
      <c r="Q184" s="486"/>
      <c r="R184" s="487"/>
      <c r="S184" s="487"/>
      <c r="T184" s="486"/>
      <c r="U184" s="486"/>
      <c r="V184" s="487"/>
      <c r="W184" s="487"/>
      <c r="X184" s="486"/>
      <c r="Y184" s="486"/>
      <c r="Z184" s="486"/>
      <c r="AA184" s="486"/>
      <c r="AB184" s="487"/>
      <c r="AC184" s="487"/>
      <c r="AD184" s="487"/>
      <c r="AE184" s="487"/>
      <c r="AF184" s="487"/>
      <c r="AG184" s="487"/>
      <c r="AH184" s="486"/>
      <c r="AI184" s="486"/>
      <c r="AJ184" s="486"/>
      <c r="AK184" s="486"/>
      <c r="AL184" s="486"/>
      <c r="AM184" s="486"/>
      <c r="AN184" s="486"/>
      <c r="AO184" s="486"/>
      <c r="AP184" s="486"/>
      <c r="AQ184" s="486"/>
      <c r="AR184" s="486"/>
      <c r="AS184" s="486"/>
      <c r="AT184" s="486"/>
      <c r="AU184" s="486"/>
      <c r="AV184" s="486"/>
      <c r="AW184" s="486"/>
      <c r="AX184" s="487"/>
      <c r="AY184" s="487"/>
    </row>
    <row r="185" spans="1:51">
      <c r="A185" s="485"/>
      <c r="B185" s="486"/>
      <c r="C185" s="486"/>
      <c r="D185" s="486"/>
      <c r="E185" s="486"/>
      <c r="F185" s="486"/>
      <c r="G185" s="486"/>
      <c r="H185" s="487"/>
      <c r="I185" s="487"/>
      <c r="J185" s="487"/>
      <c r="K185" s="487"/>
      <c r="L185" s="487"/>
      <c r="M185" s="487"/>
      <c r="N185" s="487"/>
      <c r="O185" s="487"/>
      <c r="P185" s="486"/>
      <c r="Q185" s="486"/>
      <c r="R185" s="487"/>
      <c r="S185" s="487"/>
      <c r="T185" s="486"/>
      <c r="U185" s="486"/>
      <c r="V185" s="487"/>
      <c r="W185" s="487"/>
      <c r="X185" s="486"/>
      <c r="Y185" s="486"/>
      <c r="Z185" s="486"/>
      <c r="AA185" s="486"/>
      <c r="AB185" s="487"/>
      <c r="AC185" s="487"/>
      <c r="AD185" s="487"/>
      <c r="AE185" s="487"/>
      <c r="AF185" s="487"/>
      <c r="AG185" s="487"/>
      <c r="AH185" s="486"/>
      <c r="AI185" s="486"/>
      <c r="AJ185" s="486"/>
      <c r="AK185" s="486"/>
      <c r="AL185" s="486"/>
      <c r="AM185" s="486"/>
      <c r="AN185" s="486"/>
      <c r="AO185" s="486"/>
      <c r="AP185" s="486"/>
      <c r="AQ185" s="486"/>
      <c r="AR185" s="486"/>
      <c r="AS185" s="486"/>
      <c r="AT185" s="486"/>
      <c r="AU185" s="486"/>
      <c r="AV185" s="486"/>
      <c r="AW185" s="486"/>
      <c r="AX185" s="487"/>
      <c r="AY185" s="487"/>
    </row>
    <row r="186" spans="1:51">
      <c r="A186" s="485"/>
      <c r="B186" s="486"/>
      <c r="C186" s="486"/>
      <c r="D186" s="486"/>
      <c r="E186" s="486"/>
      <c r="F186" s="486"/>
      <c r="G186" s="486"/>
      <c r="H186" s="487"/>
      <c r="I186" s="487"/>
      <c r="J186" s="487"/>
      <c r="K186" s="487"/>
      <c r="L186" s="487"/>
      <c r="M186" s="487"/>
      <c r="N186" s="487"/>
      <c r="O186" s="487"/>
      <c r="P186" s="486"/>
      <c r="Q186" s="486"/>
      <c r="R186" s="487"/>
      <c r="S186" s="487"/>
      <c r="T186" s="486"/>
      <c r="U186" s="486"/>
      <c r="V186" s="487"/>
      <c r="W186" s="487"/>
      <c r="X186" s="486"/>
      <c r="Y186" s="486"/>
      <c r="Z186" s="486"/>
      <c r="AA186" s="486"/>
      <c r="AB186" s="487"/>
      <c r="AC186" s="487"/>
      <c r="AD186" s="487"/>
      <c r="AE186" s="487"/>
      <c r="AF186" s="487"/>
      <c r="AG186" s="487"/>
      <c r="AH186" s="486"/>
      <c r="AI186" s="486"/>
      <c r="AJ186" s="486"/>
      <c r="AK186" s="486"/>
      <c r="AL186" s="486"/>
      <c r="AM186" s="486"/>
      <c r="AN186" s="486"/>
      <c r="AO186" s="486"/>
      <c r="AP186" s="486"/>
      <c r="AQ186" s="486"/>
      <c r="AR186" s="486"/>
      <c r="AS186" s="486"/>
      <c r="AT186" s="486"/>
      <c r="AU186" s="486"/>
      <c r="AV186" s="486"/>
      <c r="AW186" s="486"/>
      <c r="AX186" s="487"/>
      <c r="AY186" s="487"/>
    </row>
    <row r="187" spans="1:51">
      <c r="A187" s="485"/>
      <c r="B187" s="486"/>
      <c r="C187" s="486"/>
      <c r="D187" s="486"/>
      <c r="E187" s="486"/>
      <c r="F187" s="486"/>
      <c r="G187" s="486"/>
      <c r="H187" s="487"/>
      <c r="I187" s="487"/>
      <c r="J187" s="487"/>
      <c r="K187" s="487"/>
      <c r="L187" s="487"/>
      <c r="M187" s="487"/>
      <c r="N187" s="487"/>
      <c r="O187" s="487"/>
      <c r="P187" s="486"/>
      <c r="Q187" s="486"/>
      <c r="R187" s="487"/>
      <c r="S187" s="487"/>
      <c r="T187" s="486"/>
      <c r="U187" s="486"/>
      <c r="V187" s="487"/>
      <c r="W187" s="487"/>
      <c r="X187" s="486"/>
      <c r="Y187" s="486"/>
      <c r="Z187" s="486"/>
      <c r="AA187" s="486"/>
      <c r="AB187" s="487"/>
      <c r="AC187" s="487"/>
      <c r="AD187" s="487"/>
      <c r="AE187" s="487"/>
      <c r="AF187" s="487"/>
      <c r="AG187" s="487"/>
      <c r="AH187" s="486"/>
      <c r="AI187" s="486"/>
      <c r="AJ187" s="486"/>
      <c r="AK187" s="486"/>
      <c r="AL187" s="486"/>
      <c r="AM187" s="486"/>
      <c r="AN187" s="486"/>
      <c r="AO187" s="486"/>
      <c r="AP187" s="486"/>
      <c r="AQ187" s="486"/>
      <c r="AR187" s="486"/>
      <c r="AS187" s="486"/>
      <c r="AT187" s="486"/>
      <c r="AU187" s="486"/>
      <c r="AV187" s="486"/>
      <c r="AW187" s="486"/>
      <c r="AX187" s="487"/>
      <c r="AY187" s="487"/>
    </row>
    <row r="188" spans="1:51">
      <c r="A188" s="485"/>
      <c r="B188" s="486"/>
      <c r="C188" s="486"/>
      <c r="D188" s="486"/>
      <c r="E188" s="486"/>
      <c r="F188" s="486"/>
      <c r="G188" s="486"/>
      <c r="H188" s="487"/>
      <c r="I188" s="487"/>
      <c r="J188" s="487"/>
      <c r="K188" s="487"/>
      <c r="L188" s="487"/>
      <c r="M188" s="487"/>
      <c r="N188" s="487"/>
      <c r="O188" s="487"/>
      <c r="P188" s="486"/>
      <c r="Q188" s="486"/>
      <c r="R188" s="487"/>
      <c r="S188" s="487"/>
      <c r="T188" s="486"/>
      <c r="U188" s="486"/>
      <c r="V188" s="487"/>
      <c r="W188" s="487"/>
      <c r="X188" s="486"/>
      <c r="Y188" s="486"/>
      <c r="Z188" s="486"/>
      <c r="AA188" s="486"/>
      <c r="AB188" s="487"/>
      <c r="AC188" s="487"/>
      <c r="AD188" s="487"/>
      <c r="AE188" s="487"/>
      <c r="AF188" s="487"/>
      <c r="AG188" s="487"/>
      <c r="AH188" s="486"/>
      <c r="AI188" s="486"/>
      <c r="AJ188" s="486"/>
      <c r="AK188" s="486"/>
      <c r="AL188" s="486"/>
      <c r="AM188" s="486"/>
      <c r="AN188" s="486"/>
      <c r="AO188" s="486"/>
      <c r="AP188" s="486"/>
      <c r="AQ188" s="486"/>
      <c r="AR188" s="486"/>
      <c r="AS188" s="486"/>
      <c r="AT188" s="486"/>
      <c r="AU188" s="486"/>
      <c r="AV188" s="486"/>
      <c r="AW188" s="486"/>
      <c r="AX188" s="487"/>
      <c r="AY188" s="487"/>
    </row>
    <row r="189" spans="1:51">
      <c r="A189" s="485"/>
      <c r="B189" s="486"/>
      <c r="C189" s="486"/>
      <c r="D189" s="486"/>
      <c r="E189" s="486"/>
      <c r="F189" s="486"/>
      <c r="G189" s="486"/>
      <c r="H189" s="487"/>
      <c r="I189" s="487"/>
      <c r="J189" s="487"/>
      <c r="K189" s="487"/>
      <c r="L189" s="487"/>
      <c r="M189" s="487"/>
      <c r="N189" s="487"/>
      <c r="O189" s="487"/>
      <c r="P189" s="486"/>
      <c r="Q189" s="486"/>
      <c r="R189" s="487"/>
      <c r="S189" s="487"/>
      <c r="T189" s="486"/>
      <c r="U189" s="486"/>
      <c r="V189" s="487"/>
      <c r="W189" s="487"/>
      <c r="X189" s="486"/>
      <c r="Y189" s="486"/>
      <c r="Z189" s="486"/>
      <c r="AA189" s="486"/>
      <c r="AB189" s="487"/>
      <c r="AC189" s="487"/>
      <c r="AD189" s="487"/>
      <c r="AE189" s="487"/>
      <c r="AF189" s="487"/>
      <c r="AG189" s="487"/>
      <c r="AH189" s="486"/>
      <c r="AI189" s="486"/>
      <c r="AJ189" s="486"/>
      <c r="AK189" s="486"/>
      <c r="AL189" s="486"/>
      <c r="AM189" s="486"/>
      <c r="AN189" s="486"/>
      <c r="AO189" s="486"/>
      <c r="AP189" s="486"/>
      <c r="AQ189" s="486"/>
      <c r="AR189" s="486"/>
      <c r="AS189" s="486"/>
      <c r="AT189" s="486"/>
      <c r="AU189" s="486"/>
      <c r="AV189" s="486"/>
      <c r="AW189" s="486"/>
      <c r="AX189" s="487"/>
      <c r="AY189" s="487"/>
    </row>
    <row r="190" spans="1:51">
      <c r="A190" s="485"/>
      <c r="B190" s="486"/>
      <c r="C190" s="486"/>
      <c r="D190" s="486"/>
      <c r="E190" s="486"/>
      <c r="F190" s="486"/>
      <c r="G190" s="486"/>
      <c r="H190" s="487"/>
      <c r="I190" s="487"/>
      <c r="J190" s="487"/>
      <c r="K190" s="487"/>
      <c r="L190" s="487"/>
      <c r="M190" s="487"/>
      <c r="N190" s="487"/>
      <c r="O190" s="487"/>
      <c r="P190" s="486"/>
      <c r="Q190" s="486"/>
      <c r="R190" s="487"/>
      <c r="S190" s="487"/>
      <c r="T190" s="486"/>
      <c r="U190" s="486"/>
      <c r="V190" s="487"/>
      <c r="W190" s="487"/>
      <c r="X190" s="486"/>
      <c r="Y190" s="486"/>
      <c r="Z190" s="486"/>
      <c r="AA190" s="486"/>
      <c r="AB190" s="487"/>
      <c r="AC190" s="487"/>
      <c r="AD190" s="487"/>
      <c r="AE190" s="487"/>
      <c r="AF190" s="487"/>
      <c r="AG190" s="487"/>
      <c r="AH190" s="486"/>
      <c r="AI190" s="486"/>
      <c r="AJ190" s="486"/>
      <c r="AK190" s="486"/>
      <c r="AL190" s="486"/>
      <c r="AM190" s="486"/>
      <c r="AN190" s="486"/>
      <c r="AO190" s="486"/>
      <c r="AP190" s="486"/>
      <c r="AQ190" s="486"/>
      <c r="AR190" s="486"/>
      <c r="AS190" s="486"/>
      <c r="AT190" s="486"/>
      <c r="AU190" s="486"/>
      <c r="AV190" s="486"/>
      <c r="AW190" s="486"/>
      <c r="AX190" s="487"/>
      <c r="AY190" s="487"/>
    </row>
    <row r="191" spans="1:51">
      <c r="A191" s="485"/>
      <c r="B191" s="486"/>
      <c r="C191" s="486"/>
      <c r="D191" s="486"/>
      <c r="E191" s="486"/>
      <c r="F191" s="486"/>
      <c r="G191" s="486"/>
      <c r="H191" s="487"/>
      <c r="I191" s="487"/>
      <c r="J191" s="487"/>
      <c r="K191" s="487"/>
      <c r="L191" s="487"/>
      <c r="M191" s="487"/>
      <c r="N191" s="487"/>
      <c r="O191" s="487"/>
      <c r="P191" s="486"/>
      <c r="Q191" s="486"/>
      <c r="R191" s="487"/>
      <c r="S191" s="487"/>
      <c r="T191" s="486"/>
      <c r="U191" s="486"/>
      <c r="V191" s="487"/>
      <c r="W191" s="487"/>
      <c r="X191" s="486"/>
      <c r="Y191" s="486"/>
      <c r="Z191" s="486"/>
      <c r="AA191" s="486"/>
      <c r="AB191" s="487"/>
      <c r="AC191" s="487"/>
      <c r="AD191" s="487"/>
      <c r="AE191" s="487"/>
      <c r="AF191" s="487"/>
      <c r="AG191" s="487"/>
      <c r="AH191" s="486"/>
      <c r="AI191" s="486"/>
      <c r="AJ191" s="486"/>
      <c r="AK191" s="486"/>
      <c r="AL191" s="486"/>
      <c r="AM191" s="486"/>
      <c r="AN191" s="486"/>
      <c r="AO191" s="486"/>
      <c r="AP191" s="486"/>
      <c r="AQ191" s="486"/>
      <c r="AR191" s="486"/>
      <c r="AS191" s="486"/>
      <c r="AT191" s="486"/>
      <c r="AU191" s="486"/>
      <c r="AV191" s="486"/>
      <c r="AW191" s="486"/>
      <c r="AX191" s="487"/>
      <c r="AY191" s="487"/>
    </row>
    <row r="195" spans="1:51" ht="15.75">
      <c r="A195" s="1670" t="s">
        <v>1313</v>
      </c>
      <c r="B195" s="1670"/>
      <c r="C195" s="1670"/>
      <c r="D195" s="1670"/>
      <c r="E195" s="1670"/>
      <c r="F195" s="1670"/>
      <c r="G195" s="1670"/>
      <c r="H195" s="1670"/>
      <c r="I195" s="1670"/>
      <c r="J195" s="1670"/>
      <c r="K195" s="1670"/>
      <c r="L195" s="1670"/>
      <c r="M195" s="1670"/>
      <c r="N195" s="1670"/>
      <c r="O195" s="1670"/>
      <c r="P195" s="1670"/>
      <c r="Q195" s="1670"/>
      <c r="R195" s="1670"/>
      <c r="S195" s="1670"/>
      <c r="T195" s="1670"/>
      <c r="U195" s="1670"/>
      <c r="V195" s="1670"/>
      <c r="W195" s="1670"/>
      <c r="X195" s="1670"/>
      <c r="Y195" s="1670"/>
      <c r="Z195" s="1670"/>
      <c r="AA195" s="1670"/>
      <c r="AB195" s="1670"/>
      <c r="AC195" s="1670"/>
      <c r="AD195" s="1670"/>
      <c r="AE195" s="1670"/>
      <c r="AF195" s="1670"/>
      <c r="AG195" s="1670"/>
      <c r="AH195" s="1670"/>
      <c r="AI195" s="1670"/>
      <c r="AJ195" s="1670"/>
      <c r="AK195" s="1670"/>
      <c r="AL195" s="1670"/>
      <c r="AM195" s="1670"/>
      <c r="AN195" s="1670"/>
      <c r="AO195" s="1670"/>
      <c r="AP195" s="1670"/>
      <c r="AQ195" s="1670"/>
      <c r="AR195" s="1670"/>
      <c r="AS195" s="1670"/>
      <c r="AT195" s="1670"/>
      <c r="AU195" s="1670"/>
      <c r="AV195" s="1670"/>
      <c r="AW195" s="1670"/>
    </row>
    <row r="196" spans="1:51" ht="15.75">
      <c r="A196" s="360"/>
      <c r="B196" s="360"/>
      <c r="C196" s="360"/>
      <c r="D196" s="360"/>
      <c r="E196" s="360"/>
      <c r="F196" s="360"/>
      <c r="G196" s="360"/>
      <c r="H196" s="361"/>
      <c r="I196" s="361"/>
      <c r="J196" s="361"/>
      <c r="K196" s="361"/>
      <c r="L196" s="361"/>
      <c r="M196" s="361"/>
      <c r="N196" s="361"/>
      <c r="O196" s="361"/>
      <c r="P196" s="360"/>
      <c r="Q196" s="360"/>
      <c r="R196" s="1697" t="s">
        <v>1326</v>
      </c>
      <c r="S196" s="1697"/>
      <c r="T196" s="1697"/>
      <c r="U196" s="1697"/>
      <c r="V196" s="1697"/>
      <c r="W196" s="1697"/>
      <c r="X196" s="1697"/>
      <c r="Y196" s="1697"/>
      <c r="Z196" s="1697"/>
      <c r="AA196" s="1697"/>
      <c r="AB196" s="1697"/>
      <c r="AC196" s="1697"/>
      <c r="AD196" s="361"/>
      <c r="AE196" s="361"/>
      <c r="AF196" s="361"/>
      <c r="AG196" s="361"/>
      <c r="AH196" s="360"/>
      <c r="AI196" s="360"/>
      <c r="AJ196" s="360"/>
      <c r="AK196" s="360"/>
      <c r="AL196" s="360"/>
      <c r="AM196" s="360"/>
      <c r="AN196" s="360"/>
      <c r="AO196" s="360"/>
      <c r="AP196" s="360"/>
      <c r="AQ196" s="360"/>
      <c r="AR196" s="360"/>
      <c r="AS196" s="360"/>
      <c r="AT196" s="360"/>
      <c r="AU196" s="360"/>
      <c r="AV196" s="360"/>
      <c r="AW196" s="360"/>
    </row>
    <row r="197" spans="1:51" ht="15.75">
      <c r="A197" s="360"/>
      <c r="B197" s="360"/>
      <c r="C197" s="360"/>
      <c r="D197" s="360"/>
      <c r="E197" s="360"/>
      <c r="F197" s="360"/>
      <c r="G197" s="360"/>
      <c r="H197" s="361"/>
      <c r="I197" s="361"/>
      <c r="J197" s="361"/>
      <c r="K197" s="361"/>
      <c r="L197" s="361"/>
      <c r="M197" s="361"/>
      <c r="N197" s="361"/>
      <c r="O197" s="361"/>
      <c r="P197" s="360"/>
      <c r="Q197" s="360"/>
      <c r="R197" s="529"/>
      <c r="S197" s="1698" t="s">
        <v>1</v>
      </c>
      <c r="T197" s="1698"/>
      <c r="U197" s="1698"/>
      <c r="V197" s="1698"/>
      <c r="W197" s="529"/>
      <c r="X197" s="418"/>
      <c r="Y197" s="418"/>
      <c r="Z197" s="418"/>
      <c r="AA197" s="418"/>
      <c r="AB197" s="529"/>
      <c r="AC197" s="529"/>
      <c r="AD197" s="361"/>
      <c r="AE197" s="361"/>
      <c r="AF197" s="361"/>
      <c r="AG197" s="361"/>
      <c r="AH197" s="360"/>
      <c r="AI197" s="360"/>
      <c r="AJ197" s="360"/>
      <c r="AK197" s="360"/>
      <c r="AL197" s="360"/>
      <c r="AM197" s="360"/>
      <c r="AN197" s="360"/>
      <c r="AO197" s="360"/>
      <c r="AP197" s="360"/>
      <c r="AQ197" s="360"/>
      <c r="AR197" s="360"/>
      <c r="AS197" s="360"/>
      <c r="AT197" s="360"/>
      <c r="AU197" s="360"/>
      <c r="AV197" s="360"/>
      <c r="AW197" s="360"/>
    </row>
    <row r="198" spans="1:51">
      <c r="A198" s="62"/>
      <c r="B198" s="62"/>
      <c r="C198" s="62"/>
      <c r="D198" s="62"/>
      <c r="E198" s="62"/>
      <c r="F198" s="62"/>
      <c r="G198" s="62"/>
      <c r="H198" s="63"/>
      <c r="I198" s="63"/>
      <c r="J198" s="63"/>
      <c r="K198" s="63"/>
      <c r="L198" s="63"/>
      <c r="M198" s="63"/>
      <c r="N198" s="63"/>
      <c r="O198" s="63"/>
      <c r="P198" s="62"/>
      <c r="Q198" s="62"/>
      <c r="R198" s="63"/>
      <c r="S198" s="63"/>
      <c r="T198" s="62"/>
      <c r="U198" s="62"/>
      <c r="V198" s="63"/>
      <c r="W198" s="63"/>
      <c r="X198" s="62"/>
      <c r="Y198" s="62"/>
      <c r="Z198" s="62"/>
      <c r="AA198" s="62"/>
      <c r="AB198" s="63"/>
      <c r="AC198" s="63"/>
      <c r="AD198" s="63"/>
      <c r="AE198" s="63"/>
      <c r="AF198" s="63"/>
      <c r="AG198" s="63"/>
      <c r="AH198" s="62"/>
      <c r="AI198" s="62"/>
      <c r="AJ198" s="62"/>
      <c r="AK198" s="62"/>
      <c r="AL198" s="62"/>
      <c r="AM198" s="62"/>
      <c r="AN198" s="62"/>
      <c r="AO198" s="62"/>
      <c r="AP198" s="62"/>
      <c r="AQ198" s="62"/>
      <c r="AR198" s="62"/>
      <c r="AS198" s="62"/>
      <c r="AT198" s="62"/>
      <c r="AU198" s="62"/>
      <c r="AV198" s="62"/>
      <c r="AW198" s="62"/>
    </row>
    <row r="199" spans="1:51" ht="26.25" customHeight="1">
      <c r="A199" s="1692" t="s">
        <v>75</v>
      </c>
      <c r="B199" s="1680" t="s">
        <v>1315</v>
      </c>
      <c r="C199" s="1681"/>
      <c r="D199" s="1682" t="s">
        <v>67</v>
      </c>
      <c r="E199" s="1681"/>
      <c r="F199" s="1683" t="s">
        <v>68</v>
      </c>
      <c r="G199" s="1684"/>
      <c r="H199" s="1685" t="s">
        <v>1316</v>
      </c>
      <c r="I199" s="1686"/>
      <c r="J199" s="1685" t="s">
        <v>72</v>
      </c>
      <c r="K199" s="1686"/>
      <c r="L199" s="1685" t="s">
        <v>71</v>
      </c>
      <c r="M199" s="1686"/>
      <c r="N199" s="1687" t="s">
        <v>80</v>
      </c>
      <c r="O199" s="1688"/>
      <c r="P199" s="1689" t="s">
        <v>81</v>
      </c>
      <c r="Q199" s="1690"/>
      <c r="R199" s="1685" t="s">
        <v>82</v>
      </c>
      <c r="S199" s="1691"/>
      <c r="T199" s="1692" t="s">
        <v>90</v>
      </c>
      <c r="U199" s="1693"/>
      <c r="V199" s="1685" t="s">
        <v>83</v>
      </c>
      <c r="W199" s="1686"/>
      <c r="X199" s="1692" t="s">
        <v>77</v>
      </c>
      <c r="Y199" s="1693"/>
      <c r="Z199" s="1680" t="s">
        <v>1327</v>
      </c>
      <c r="AA199" s="1681"/>
      <c r="AB199" s="1685" t="s">
        <v>84</v>
      </c>
      <c r="AC199" s="1686"/>
      <c r="AD199" s="1685" t="s">
        <v>1210</v>
      </c>
      <c r="AE199" s="1686"/>
      <c r="AF199" s="1685" t="s">
        <v>93</v>
      </c>
      <c r="AG199" s="1686"/>
      <c r="AH199" s="1692" t="s">
        <v>79</v>
      </c>
      <c r="AI199" s="1693"/>
      <c r="AJ199" s="1680" t="s">
        <v>1328</v>
      </c>
      <c r="AK199" s="1681"/>
      <c r="AL199" s="1692" t="s">
        <v>1317</v>
      </c>
      <c r="AM199" s="1693"/>
      <c r="AN199" s="1692" t="s">
        <v>76</v>
      </c>
      <c r="AO199" s="1693"/>
      <c r="AP199" s="1680" t="s">
        <v>91</v>
      </c>
      <c r="AQ199" s="1681"/>
      <c r="AR199" s="1680" t="s">
        <v>89</v>
      </c>
      <c r="AS199" s="1681"/>
      <c r="AT199" s="1680" t="s">
        <v>88</v>
      </c>
      <c r="AU199" s="1681"/>
      <c r="AV199" s="1683" t="s">
        <v>78</v>
      </c>
      <c r="AW199" s="1684"/>
      <c r="AX199" s="1713" t="s">
        <v>96</v>
      </c>
      <c r="AY199" s="1714"/>
    </row>
    <row r="200" spans="1:51">
      <c r="A200" s="1735"/>
      <c r="B200" s="323" t="s">
        <v>85</v>
      </c>
      <c r="C200" s="324" t="s">
        <v>86</v>
      </c>
      <c r="D200" s="325" t="s">
        <v>85</v>
      </c>
      <c r="E200" s="324" t="s">
        <v>86</v>
      </c>
      <c r="F200" s="323" t="s">
        <v>85</v>
      </c>
      <c r="G200" s="324" t="s">
        <v>86</v>
      </c>
      <c r="H200" s="326" t="s">
        <v>85</v>
      </c>
      <c r="I200" s="391" t="s">
        <v>86</v>
      </c>
      <c r="J200" s="392" t="s">
        <v>85</v>
      </c>
      <c r="K200" s="391" t="s">
        <v>86</v>
      </c>
      <c r="L200" s="326" t="s">
        <v>85</v>
      </c>
      <c r="M200" s="391" t="s">
        <v>86</v>
      </c>
      <c r="N200" s="393" t="s">
        <v>85</v>
      </c>
      <c r="O200" s="391" t="s">
        <v>86</v>
      </c>
      <c r="P200" s="325" t="s">
        <v>85</v>
      </c>
      <c r="Q200" s="324" t="s">
        <v>86</v>
      </c>
      <c r="R200" s="393" t="s">
        <v>85</v>
      </c>
      <c r="S200" s="326" t="s">
        <v>86</v>
      </c>
      <c r="T200" s="323" t="s">
        <v>85</v>
      </c>
      <c r="U200" s="324" t="s">
        <v>86</v>
      </c>
      <c r="V200" s="392" t="s">
        <v>85</v>
      </c>
      <c r="W200" s="391" t="s">
        <v>86</v>
      </c>
      <c r="X200" s="323" t="s">
        <v>85</v>
      </c>
      <c r="Y200" s="324" t="s">
        <v>86</v>
      </c>
      <c r="Z200" s="323" t="s">
        <v>85</v>
      </c>
      <c r="AA200" s="324" t="s">
        <v>86</v>
      </c>
      <c r="AB200" s="392" t="s">
        <v>85</v>
      </c>
      <c r="AC200" s="391" t="s">
        <v>86</v>
      </c>
      <c r="AD200" s="392" t="s">
        <v>85</v>
      </c>
      <c r="AE200" s="391" t="s">
        <v>86</v>
      </c>
      <c r="AF200" s="392" t="s">
        <v>85</v>
      </c>
      <c r="AG200" s="391" t="s">
        <v>86</v>
      </c>
      <c r="AH200" s="323" t="s">
        <v>85</v>
      </c>
      <c r="AI200" s="324" t="s">
        <v>86</v>
      </c>
      <c r="AJ200" s="323" t="s">
        <v>85</v>
      </c>
      <c r="AK200" s="324" t="s">
        <v>86</v>
      </c>
      <c r="AL200" s="323" t="s">
        <v>85</v>
      </c>
      <c r="AM200" s="324" t="s">
        <v>86</v>
      </c>
      <c r="AN200" s="323" t="s">
        <v>85</v>
      </c>
      <c r="AO200" s="324" t="s">
        <v>86</v>
      </c>
      <c r="AP200" s="323" t="s">
        <v>85</v>
      </c>
      <c r="AQ200" s="324" t="s">
        <v>86</v>
      </c>
      <c r="AR200" s="323" t="s">
        <v>85</v>
      </c>
      <c r="AS200" s="324" t="s">
        <v>86</v>
      </c>
      <c r="AT200" s="325" t="s">
        <v>85</v>
      </c>
      <c r="AU200" s="324" t="s">
        <v>86</v>
      </c>
      <c r="AV200" s="448" t="s">
        <v>85</v>
      </c>
      <c r="AW200" s="324" t="s">
        <v>86</v>
      </c>
      <c r="AX200" s="392" t="s">
        <v>85</v>
      </c>
      <c r="AY200" s="391" t="s">
        <v>86</v>
      </c>
    </row>
    <row r="201" spans="1:51">
      <c r="A201" s="327" t="s">
        <v>1223</v>
      </c>
      <c r="B201" s="549"/>
      <c r="C201" s="438"/>
      <c r="D201" s="330"/>
      <c r="E201" s="331"/>
      <c r="F201" s="332"/>
      <c r="G201" s="333"/>
      <c r="H201" s="334"/>
      <c r="I201" s="394"/>
      <c r="J201" s="334">
        <v>278</v>
      </c>
      <c r="K201" s="394">
        <v>3</v>
      </c>
      <c r="L201" s="395"/>
      <c r="M201" s="394"/>
      <c r="N201" s="334">
        <v>1</v>
      </c>
      <c r="O201" s="394">
        <v>1</v>
      </c>
      <c r="P201" s="339"/>
      <c r="Q201" s="340"/>
      <c r="R201" s="334">
        <v>100</v>
      </c>
      <c r="S201" s="395">
        <v>2</v>
      </c>
      <c r="T201" s="332"/>
      <c r="U201" s="336"/>
      <c r="V201" s="389"/>
      <c r="W201" s="410"/>
      <c r="X201" s="411"/>
      <c r="Y201" s="438"/>
      <c r="Z201" s="411"/>
      <c r="AA201" s="438"/>
      <c r="AB201" s="439"/>
      <c r="AC201" s="440"/>
      <c r="AD201" s="439"/>
      <c r="AE201" s="440"/>
      <c r="AF201" s="439"/>
      <c r="AG201" s="440"/>
      <c r="AH201" s="411"/>
      <c r="AI201" s="438"/>
      <c r="AJ201" s="444"/>
      <c r="AK201" s="438"/>
      <c r="AL201" s="332"/>
      <c r="AM201" s="336"/>
      <c r="AN201" s="412"/>
      <c r="AO201" s="340"/>
      <c r="AP201" s="412"/>
      <c r="AQ201" s="340"/>
      <c r="AR201" s="412"/>
      <c r="AS201" s="340"/>
      <c r="AT201" s="445"/>
      <c r="AU201" s="340"/>
      <c r="AV201" s="339"/>
      <c r="AW201" s="340"/>
      <c r="AX201" s="334">
        <v>30</v>
      </c>
      <c r="AY201" s="394">
        <v>1</v>
      </c>
    </row>
    <row r="202" spans="1:51">
      <c r="A202" s="327" t="s">
        <v>1220</v>
      </c>
      <c r="B202" s="339"/>
      <c r="C202" s="340"/>
      <c r="D202" s="337"/>
      <c r="E202" s="338"/>
      <c r="F202" s="339"/>
      <c r="G202" s="340"/>
      <c r="H202" s="334">
        <v>6</v>
      </c>
      <c r="I202" s="394">
        <v>1</v>
      </c>
      <c r="J202" s="334">
        <v>70</v>
      </c>
      <c r="K202" s="394">
        <v>2</v>
      </c>
      <c r="L202" s="395"/>
      <c r="M202" s="394"/>
      <c r="N202" s="334"/>
      <c r="O202" s="394"/>
      <c r="P202" s="339"/>
      <c r="Q202" s="340"/>
      <c r="R202" s="334"/>
      <c r="S202" s="395"/>
      <c r="T202" s="339"/>
      <c r="U202" s="336"/>
      <c r="V202" s="334"/>
      <c r="W202" s="410"/>
      <c r="X202" s="412"/>
      <c r="Y202" s="340"/>
      <c r="Z202" s="412"/>
      <c r="AA202" s="340"/>
      <c r="AB202" s="441">
        <v>0</v>
      </c>
      <c r="AC202" s="394">
        <v>10</v>
      </c>
      <c r="AD202" s="441"/>
      <c r="AE202" s="394"/>
      <c r="AF202" s="441"/>
      <c r="AG202" s="394"/>
      <c r="AH202" s="412"/>
      <c r="AI202" s="340"/>
      <c r="AJ202" s="445"/>
      <c r="AK202" s="340"/>
      <c r="AL202" s="339"/>
      <c r="AM202" s="336"/>
      <c r="AN202" s="412"/>
      <c r="AO202" s="340"/>
      <c r="AP202" s="412"/>
      <c r="AQ202" s="340"/>
      <c r="AR202" s="412"/>
      <c r="AS202" s="340"/>
      <c r="AT202" s="445"/>
      <c r="AU202" s="340"/>
      <c r="AV202" s="339"/>
      <c r="AW202" s="340"/>
      <c r="AX202" s="334"/>
      <c r="AY202" s="394"/>
    </row>
    <row r="203" spans="1:51">
      <c r="A203" s="550" t="s">
        <v>1225</v>
      </c>
      <c r="B203" s="339"/>
      <c r="C203" s="340"/>
      <c r="D203" s="337"/>
      <c r="E203" s="338"/>
      <c r="F203" s="549"/>
      <c r="G203" s="438"/>
      <c r="H203" s="469"/>
      <c r="I203" s="440"/>
      <c r="J203" s="469"/>
      <c r="K203" s="440"/>
      <c r="L203" s="513">
        <v>28</v>
      </c>
      <c r="M203" s="440">
        <v>1</v>
      </c>
      <c r="N203" s="469"/>
      <c r="O203" s="440"/>
      <c r="P203" s="549"/>
      <c r="Q203" s="438"/>
      <c r="R203" s="469"/>
      <c r="S203" s="513"/>
      <c r="T203" s="549"/>
      <c r="U203" s="329"/>
      <c r="V203" s="469"/>
      <c r="W203" s="524"/>
      <c r="X203" s="411"/>
      <c r="Y203" s="438"/>
      <c r="Z203" s="411"/>
      <c r="AA203" s="438"/>
      <c r="AB203" s="439"/>
      <c r="AC203" s="440"/>
      <c r="AD203" s="439"/>
      <c r="AE203" s="440"/>
      <c r="AF203" s="439"/>
      <c r="AG203" s="440"/>
      <c r="AH203" s="411"/>
      <c r="AI203" s="438"/>
      <c r="AJ203" s="444"/>
      <c r="AK203" s="438"/>
      <c r="AL203" s="549"/>
      <c r="AM203" s="329"/>
      <c r="AN203" s="411"/>
      <c r="AO203" s="438"/>
      <c r="AP203" s="411"/>
      <c r="AQ203" s="438"/>
      <c r="AR203" s="411"/>
      <c r="AS203" s="438"/>
      <c r="AT203" s="444"/>
      <c r="AU203" s="438"/>
      <c r="AV203" s="549"/>
      <c r="AW203" s="438"/>
      <c r="AX203" s="469"/>
      <c r="AY203" s="440"/>
    </row>
    <row r="204" spans="1:51">
      <c r="A204" s="550" t="s">
        <v>1226</v>
      </c>
      <c r="B204" s="339"/>
      <c r="C204" s="340"/>
      <c r="D204" s="337"/>
      <c r="E204" s="338"/>
      <c r="F204" s="549"/>
      <c r="G204" s="438"/>
      <c r="H204" s="469"/>
      <c r="I204" s="440"/>
      <c r="J204" s="469"/>
      <c r="K204" s="440"/>
      <c r="L204" s="513"/>
      <c r="M204" s="440"/>
      <c r="N204" s="469"/>
      <c r="O204" s="440"/>
      <c r="P204" s="549"/>
      <c r="Q204" s="438"/>
      <c r="R204" s="469"/>
      <c r="S204" s="513"/>
      <c r="T204" s="549"/>
      <c r="U204" s="329"/>
      <c r="V204" s="469"/>
      <c r="W204" s="524"/>
      <c r="X204" s="411"/>
      <c r="Y204" s="438"/>
      <c r="Z204" s="411"/>
      <c r="AA204" s="438"/>
      <c r="AB204" s="439"/>
      <c r="AC204" s="440"/>
      <c r="AD204" s="439"/>
      <c r="AE204" s="440"/>
      <c r="AF204" s="439"/>
      <c r="AG204" s="440"/>
      <c r="AH204" s="411"/>
      <c r="AI204" s="438"/>
      <c r="AJ204" s="444"/>
      <c r="AK204" s="438"/>
      <c r="AL204" s="549"/>
      <c r="AM204" s="329"/>
      <c r="AN204" s="411"/>
      <c r="AO204" s="438"/>
      <c r="AP204" s="411"/>
      <c r="AQ204" s="438"/>
      <c r="AR204" s="411"/>
      <c r="AS204" s="438"/>
      <c r="AT204" s="444"/>
      <c r="AU204" s="438"/>
      <c r="AV204" s="549"/>
      <c r="AW204" s="438"/>
      <c r="AX204" s="469"/>
      <c r="AY204" s="440"/>
    </row>
    <row r="205" spans="1:51">
      <c r="A205" s="327" t="s">
        <v>1221</v>
      </c>
      <c r="B205" s="339"/>
      <c r="C205" s="340"/>
      <c r="D205" s="337"/>
      <c r="E205" s="338"/>
      <c r="F205" s="339"/>
      <c r="G205" s="340"/>
      <c r="H205" s="334"/>
      <c r="I205" s="394"/>
      <c r="J205" s="334"/>
      <c r="K205" s="394"/>
      <c r="L205" s="395">
        <v>71</v>
      </c>
      <c r="M205" s="394">
        <v>2</v>
      </c>
      <c r="N205" s="334"/>
      <c r="O205" s="394"/>
      <c r="P205" s="339"/>
      <c r="Q205" s="340"/>
      <c r="R205" s="334"/>
      <c r="S205" s="395"/>
      <c r="T205" s="339"/>
      <c r="U205" s="336"/>
      <c r="V205" s="334"/>
      <c r="W205" s="410"/>
      <c r="X205" s="412"/>
      <c r="Y205" s="340"/>
      <c r="Z205" s="412"/>
      <c r="AA205" s="340"/>
      <c r="AB205" s="441">
        <v>0</v>
      </c>
      <c r="AC205" s="394">
        <v>1</v>
      </c>
      <c r="AD205" s="441"/>
      <c r="AE205" s="394"/>
      <c r="AF205" s="441"/>
      <c r="AG205" s="394"/>
      <c r="AH205" s="412"/>
      <c r="AI205" s="340"/>
      <c r="AJ205" s="445"/>
      <c r="AK205" s="340"/>
      <c r="AL205" s="339"/>
      <c r="AM205" s="336"/>
      <c r="AN205" s="412"/>
      <c r="AO205" s="340"/>
      <c r="AP205" s="412"/>
      <c r="AQ205" s="340"/>
      <c r="AR205" s="412"/>
      <c r="AS205" s="340"/>
      <c r="AT205" s="445"/>
      <c r="AU205" s="340"/>
      <c r="AV205" s="339"/>
      <c r="AW205" s="340"/>
      <c r="AX205" s="334"/>
      <c r="AY205" s="394"/>
    </row>
    <row r="206" spans="1:51">
      <c r="A206" s="327" t="s">
        <v>1222</v>
      </c>
      <c r="B206" s="339"/>
      <c r="C206" s="340"/>
      <c r="D206" s="337"/>
      <c r="E206" s="338"/>
      <c r="F206" s="339"/>
      <c r="G206" s="340"/>
      <c r="H206" s="334"/>
      <c r="I206" s="394"/>
      <c r="J206" s="334">
        <v>10</v>
      </c>
      <c r="K206" s="394">
        <v>1</v>
      </c>
      <c r="L206" s="395"/>
      <c r="M206" s="394"/>
      <c r="N206" s="334"/>
      <c r="O206" s="394"/>
      <c r="P206" s="339"/>
      <c r="Q206" s="340"/>
      <c r="R206" s="334">
        <v>4</v>
      </c>
      <c r="S206" s="395">
        <v>1</v>
      </c>
      <c r="T206" s="339"/>
      <c r="U206" s="336"/>
      <c r="V206" s="334"/>
      <c r="W206" s="410"/>
      <c r="X206" s="412"/>
      <c r="Y206" s="340"/>
      <c r="Z206" s="412"/>
      <c r="AA206" s="340"/>
      <c r="AB206" s="441">
        <v>0</v>
      </c>
      <c r="AC206" s="394">
        <v>48</v>
      </c>
      <c r="AD206" s="441"/>
      <c r="AE206" s="394"/>
      <c r="AF206" s="441"/>
      <c r="AG206" s="394"/>
      <c r="AH206" s="412"/>
      <c r="AI206" s="340"/>
      <c r="AJ206" s="445"/>
      <c r="AK206" s="340"/>
      <c r="AL206" s="339"/>
      <c r="AM206" s="336"/>
      <c r="AN206" s="412"/>
      <c r="AO206" s="340"/>
      <c r="AP206" s="412"/>
      <c r="AQ206" s="340"/>
      <c r="AR206" s="412"/>
      <c r="AS206" s="340"/>
      <c r="AT206" s="445"/>
      <c r="AU206" s="340"/>
      <c r="AV206" s="339"/>
      <c r="AW206" s="340"/>
      <c r="AX206" s="334"/>
      <c r="AY206" s="394"/>
    </row>
    <row r="207" spans="1:51">
      <c r="A207" s="327" t="s">
        <v>1228</v>
      </c>
      <c r="B207" s="339"/>
      <c r="C207" s="340"/>
      <c r="D207" s="337"/>
      <c r="E207" s="338"/>
      <c r="F207" s="339"/>
      <c r="G207" s="340"/>
      <c r="H207" s="334"/>
      <c r="I207" s="394"/>
      <c r="J207" s="334"/>
      <c r="K207" s="394"/>
      <c r="L207" s="395">
        <v>20</v>
      </c>
      <c r="M207" s="394">
        <v>1</v>
      </c>
      <c r="N207" s="334">
        <v>12</v>
      </c>
      <c r="O207" s="394">
        <v>1</v>
      </c>
      <c r="P207" s="339"/>
      <c r="Q207" s="340"/>
      <c r="R207" s="334"/>
      <c r="S207" s="395"/>
      <c r="T207" s="339"/>
      <c r="U207" s="336"/>
      <c r="V207" s="334"/>
      <c r="W207" s="410"/>
      <c r="X207" s="412"/>
      <c r="Y207" s="340"/>
      <c r="Z207" s="412"/>
      <c r="AA207" s="340"/>
      <c r="AB207" s="441">
        <v>0</v>
      </c>
      <c r="AC207" s="394">
        <v>1</v>
      </c>
      <c r="AD207" s="441"/>
      <c r="AE207" s="394"/>
      <c r="AF207" s="441"/>
      <c r="AG207" s="394"/>
      <c r="AH207" s="412"/>
      <c r="AI207" s="340"/>
      <c r="AJ207" s="445"/>
      <c r="AK207" s="340"/>
      <c r="AL207" s="339"/>
      <c r="AM207" s="336"/>
      <c r="AN207" s="412"/>
      <c r="AO207" s="340"/>
      <c r="AP207" s="412"/>
      <c r="AQ207" s="340"/>
      <c r="AR207" s="412"/>
      <c r="AS207" s="340"/>
      <c r="AT207" s="445"/>
      <c r="AU207" s="340"/>
      <c r="AV207" s="339"/>
      <c r="AW207" s="340"/>
      <c r="AX207" s="334"/>
      <c r="AY207" s="394"/>
    </row>
    <row r="208" spans="1:51">
      <c r="A208" s="327" t="s">
        <v>1224</v>
      </c>
      <c r="B208" s="339"/>
      <c r="C208" s="340"/>
      <c r="D208" s="337"/>
      <c r="E208" s="338"/>
      <c r="F208" s="339"/>
      <c r="G208" s="340"/>
      <c r="H208" s="334">
        <v>16</v>
      </c>
      <c r="I208" s="394">
        <v>3</v>
      </c>
      <c r="J208" s="334">
        <v>30</v>
      </c>
      <c r="K208" s="394">
        <v>1</v>
      </c>
      <c r="L208" s="395">
        <v>12</v>
      </c>
      <c r="M208" s="394">
        <v>2</v>
      </c>
      <c r="N208" s="334">
        <v>3</v>
      </c>
      <c r="O208" s="394">
        <v>1</v>
      </c>
      <c r="P208" s="339"/>
      <c r="Q208" s="340"/>
      <c r="R208" s="334">
        <v>57</v>
      </c>
      <c r="S208" s="395">
        <v>3</v>
      </c>
      <c r="T208" s="339"/>
      <c r="U208" s="336"/>
      <c r="V208" s="334"/>
      <c r="W208" s="410"/>
      <c r="X208" s="412"/>
      <c r="Y208" s="340"/>
      <c r="Z208" s="412"/>
      <c r="AA208" s="340"/>
      <c r="AB208" s="441"/>
      <c r="AC208" s="394"/>
      <c r="AD208" s="441"/>
      <c r="AE208" s="394"/>
      <c r="AF208" s="441"/>
      <c r="AG208" s="394"/>
      <c r="AH208" s="412"/>
      <c r="AI208" s="340"/>
      <c r="AJ208" s="445"/>
      <c r="AK208" s="340"/>
      <c r="AL208" s="339"/>
      <c r="AM208" s="336"/>
      <c r="AN208" s="412"/>
      <c r="AO208" s="340"/>
      <c r="AP208" s="412"/>
      <c r="AQ208" s="340"/>
      <c r="AR208" s="412"/>
      <c r="AS208" s="340"/>
      <c r="AT208" s="445"/>
      <c r="AU208" s="340"/>
      <c r="AV208" s="339"/>
      <c r="AW208" s="340"/>
      <c r="AX208" s="334">
        <v>11</v>
      </c>
      <c r="AY208" s="394">
        <v>1</v>
      </c>
    </row>
    <row r="209" spans="1:53" ht="15.75" thickBot="1">
      <c r="A209" s="551" t="s">
        <v>22</v>
      </c>
      <c r="B209" s="552">
        <f>SUM(B201:B208)</f>
        <v>0</v>
      </c>
      <c r="C209" s="553">
        <f>SUM(C201:C208)</f>
        <v>0</v>
      </c>
      <c r="D209" s="554">
        <v>0</v>
      </c>
      <c r="E209" s="555">
        <v>0</v>
      </c>
      <c r="F209" s="552">
        <v>0</v>
      </c>
      <c r="G209" s="553">
        <v>0</v>
      </c>
      <c r="H209" s="481">
        <f t="shared" ref="H209:O209" si="9">SUM(H201:H208)</f>
        <v>22</v>
      </c>
      <c r="I209" s="482">
        <f t="shared" si="9"/>
        <v>4</v>
      </c>
      <c r="J209" s="481">
        <f t="shared" si="9"/>
        <v>388</v>
      </c>
      <c r="K209" s="482">
        <f t="shared" si="9"/>
        <v>7</v>
      </c>
      <c r="L209" s="514">
        <f t="shared" si="9"/>
        <v>131</v>
      </c>
      <c r="M209" s="482">
        <f t="shared" si="9"/>
        <v>6</v>
      </c>
      <c r="N209" s="481">
        <f t="shared" si="9"/>
        <v>16</v>
      </c>
      <c r="O209" s="482">
        <f t="shared" si="9"/>
        <v>3</v>
      </c>
      <c r="P209" s="552">
        <v>0</v>
      </c>
      <c r="Q209" s="553">
        <v>0</v>
      </c>
      <c r="R209" s="481">
        <f>SUM(R201:R208)</f>
        <v>161</v>
      </c>
      <c r="S209" s="514">
        <f>SUM(S201:S208)</f>
        <v>6</v>
      </c>
      <c r="T209" s="552">
        <v>0</v>
      </c>
      <c r="U209" s="557">
        <v>0</v>
      </c>
      <c r="V209" s="481">
        <f>SUM(V201:V208)</f>
        <v>0</v>
      </c>
      <c r="W209" s="527">
        <f>SUM(W201:W208)</f>
        <v>0</v>
      </c>
      <c r="X209" s="558">
        <v>0</v>
      </c>
      <c r="Y209" s="553">
        <v>0</v>
      </c>
      <c r="Z209" s="558">
        <f>SUM(Z201:Z208)</f>
        <v>0</v>
      </c>
      <c r="AA209" s="553">
        <f>SUM(AA201:AA208)</f>
        <v>0</v>
      </c>
      <c r="AB209" s="528">
        <v>0</v>
      </c>
      <c r="AC209" s="482">
        <f>SUM(AC201:AC208)</f>
        <v>60</v>
      </c>
      <c r="AD209" s="528">
        <v>0</v>
      </c>
      <c r="AE209" s="482">
        <v>0</v>
      </c>
      <c r="AF209" s="528">
        <v>0</v>
      </c>
      <c r="AG209" s="482">
        <v>0</v>
      </c>
      <c r="AH209" s="558">
        <v>0</v>
      </c>
      <c r="AI209" s="553">
        <v>0</v>
      </c>
      <c r="AJ209" s="559">
        <f>SUM(AJ201:AJ208)</f>
        <v>0</v>
      </c>
      <c r="AK209" s="553">
        <f>SUM(AK201:AK208)</f>
        <v>0</v>
      </c>
      <c r="AL209" s="552">
        <v>0</v>
      </c>
      <c r="AM209" s="557">
        <v>0</v>
      </c>
      <c r="AN209" s="558">
        <v>0</v>
      </c>
      <c r="AO209" s="553">
        <v>0</v>
      </c>
      <c r="AP209" s="558">
        <v>0</v>
      </c>
      <c r="AQ209" s="553">
        <v>0</v>
      </c>
      <c r="AR209" s="558">
        <f>SUM(AR201:AR208)</f>
        <v>0</v>
      </c>
      <c r="AS209" s="553">
        <f>SUM(AS201:AS208)</f>
        <v>0</v>
      </c>
      <c r="AT209" s="559">
        <v>0</v>
      </c>
      <c r="AU209" s="553">
        <v>0</v>
      </c>
      <c r="AV209" s="552">
        <f>SUM(AV201:AV208)</f>
        <v>0</v>
      </c>
      <c r="AW209" s="553">
        <f>SUM(AW201:AW208)</f>
        <v>0</v>
      </c>
      <c r="AX209" s="528">
        <f>SUM(AX201:AX208)</f>
        <v>41</v>
      </c>
      <c r="AY209" s="482">
        <f>SUM(AY201:AY208)</f>
        <v>2</v>
      </c>
    </row>
    <row r="210" spans="1:53">
      <c r="H210" s="1218" t="s">
        <v>1329</v>
      </c>
      <c r="I210" s="1218"/>
      <c r="J210" s="1218"/>
      <c r="K210" s="1218"/>
      <c r="L210" s="1218"/>
      <c r="M210" s="1218"/>
      <c r="N210" s="1218"/>
      <c r="O210" s="1218"/>
      <c r="AB210" s="1458" t="s">
        <v>1764</v>
      </c>
      <c r="AC210" s="1458"/>
      <c r="AD210" s="1218"/>
      <c r="AE210" s="1218"/>
      <c r="AF210" s="1218"/>
      <c r="AG210" s="1218"/>
      <c r="AH210" s="1233"/>
      <c r="AI210" s="1233"/>
      <c r="AT210" s="1233" t="s">
        <v>1330</v>
      </c>
      <c r="AU210" s="1233"/>
      <c r="AV210" s="1233"/>
      <c r="AW210" s="1233"/>
      <c r="AX210" s="1218"/>
      <c r="AY210" s="1218"/>
      <c r="AZ210" s="1233"/>
      <c r="BA210" s="1233"/>
    </row>
    <row r="211" spans="1:53">
      <c r="AT211" s="1233"/>
      <c r="AU211" s="1233"/>
      <c r="AV211" s="1233"/>
      <c r="AW211" s="1233"/>
      <c r="AX211" s="1218"/>
      <c r="AY211" s="1218"/>
      <c r="AZ211" s="1233"/>
      <c r="BA211" s="1233"/>
    </row>
    <row r="214" spans="1:53" ht="18">
      <c r="A214" s="1655" t="s">
        <v>1331</v>
      </c>
      <c r="B214" s="1655"/>
      <c r="C214" s="1655"/>
      <c r="D214" s="1655"/>
      <c r="E214" s="1655"/>
      <c r="F214" s="1655"/>
      <c r="G214" s="1655"/>
      <c r="H214" s="1655"/>
      <c r="I214" s="1655"/>
      <c r="J214" s="1655"/>
      <c r="K214" s="1655"/>
      <c r="L214" s="1655"/>
      <c r="M214" s="1655"/>
      <c r="N214" s="1655"/>
      <c r="O214" s="1655"/>
      <c r="P214" s="1655"/>
      <c r="Q214" s="1655"/>
      <c r="R214" s="1655"/>
      <c r="S214" s="1655"/>
      <c r="T214" s="1655"/>
      <c r="U214" s="1655"/>
      <c r="V214" s="1655"/>
      <c r="W214" s="1655"/>
      <c r="X214" s="1655"/>
      <c r="Y214" s="1655"/>
      <c r="Z214" s="1655"/>
      <c r="AA214" s="1655"/>
      <c r="AB214" s="1655"/>
      <c r="AC214" s="1655"/>
      <c r="AD214" s="1655"/>
      <c r="AE214" s="1655"/>
      <c r="AF214" s="1655"/>
      <c r="AG214" s="1655"/>
      <c r="AH214" s="1655"/>
      <c r="AI214" s="1655"/>
      <c r="AJ214" s="1655"/>
      <c r="AK214" s="1655"/>
      <c r="AL214" s="1655"/>
      <c r="AM214" s="1655"/>
      <c r="AN214" s="1655"/>
      <c r="AO214" s="1655"/>
      <c r="AP214" s="1655"/>
      <c r="AQ214" s="1655"/>
      <c r="AR214" s="1655"/>
      <c r="AS214" s="1655"/>
      <c r="AT214" s="1655"/>
      <c r="AU214" s="1655"/>
      <c r="AV214" s="1655"/>
      <c r="AW214" s="1655"/>
    </row>
    <row r="215" spans="1:53" ht="18">
      <c r="A215" s="560"/>
      <c r="B215" s="560"/>
      <c r="C215" s="560"/>
      <c r="D215" s="560"/>
      <c r="E215" s="560"/>
      <c r="F215" s="560"/>
      <c r="G215" s="560"/>
      <c r="H215" s="561"/>
      <c r="I215" s="561"/>
      <c r="J215" s="561"/>
      <c r="K215" s="561"/>
      <c r="L215" s="561"/>
      <c r="M215" s="561"/>
      <c r="N215" s="561"/>
      <c r="O215" s="561"/>
      <c r="P215" s="560"/>
      <c r="Q215" s="1739" t="s">
        <v>1332</v>
      </c>
      <c r="R215" s="1739"/>
      <c r="S215" s="1739"/>
      <c r="T215" s="1739"/>
      <c r="U215" s="1739"/>
      <c r="V215" s="1739"/>
      <c r="W215" s="1739"/>
      <c r="X215" s="1739"/>
      <c r="Y215" s="1739"/>
      <c r="Z215" s="1739"/>
      <c r="AA215" s="1739"/>
      <c r="AB215" s="567"/>
      <c r="AC215" s="567"/>
      <c r="AD215" s="567"/>
      <c r="AE215" s="561"/>
      <c r="AF215" s="561"/>
      <c r="AG215" s="561"/>
      <c r="AH215" s="560"/>
      <c r="AI215" s="560"/>
      <c r="AJ215" s="560"/>
      <c r="AK215" s="560"/>
      <c r="AL215" s="560"/>
      <c r="AM215" s="560"/>
      <c r="AN215" s="560"/>
      <c r="AO215" s="560"/>
      <c r="AP215" s="560"/>
      <c r="AQ215" s="560"/>
      <c r="AR215" s="560"/>
      <c r="AS215" s="560"/>
      <c r="AT215" s="560"/>
      <c r="AU215" s="560"/>
      <c r="AV215" s="560"/>
      <c r="AW215" s="560"/>
    </row>
    <row r="216" spans="1:53" ht="18">
      <c r="A216" s="562"/>
      <c r="B216" s="560"/>
      <c r="C216" s="560"/>
      <c r="D216" s="560"/>
      <c r="E216" s="560"/>
      <c r="F216" s="560"/>
      <c r="G216" s="560"/>
      <c r="H216" s="561"/>
      <c r="I216" s="561"/>
      <c r="J216" s="561"/>
      <c r="K216" s="561"/>
      <c r="L216" s="561"/>
      <c r="M216" s="561"/>
      <c r="N216" s="561"/>
      <c r="O216" s="561"/>
      <c r="P216" s="560"/>
      <c r="Q216" s="560"/>
      <c r="R216" s="561"/>
      <c r="S216" s="561"/>
      <c r="T216" s="1739" t="s">
        <v>1</v>
      </c>
      <c r="U216" s="1739"/>
      <c r="V216" s="1739"/>
      <c r="W216" s="1739"/>
      <c r="X216" s="566"/>
      <c r="Y216" s="566"/>
      <c r="Z216" s="566"/>
      <c r="AA216" s="566"/>
      <c r="AB216" s="567"/>
      <c r="AC216" s="561"/>
      <c r="AD216" s="561"/>
      <c r="AE216" s="561"/>
      <c r="AF216" s="561"/>
      <c r="AG216" s="561"/>
      <c r="AH216" s="560"/>
      <c r="AI216" s="560"/>
      <c r="AJ216" s="560"/>
      <c r="AK216" s="560"/>
      <c r="AL216" s="560"/>
      <c r="AM216" s="560"/>
      <c r="AN216" s="560"/>
      <c r="AO216" s="560"/>
      <c r="AP216" s="560"/>
      <c r="AQ216" s="560"/>
      <c r="AR216" s="560"/>
      <c r="AS216" s="560"/>
      <c r="AT216" s="560"/>
      <c r="AU216" s="560"/>
      <c r="AV216" s="560"/>
      <c r="AW216" s="560"/>
    </row>
    <row r="217" spans="1:53">
      <c r="A217" s="62"/>
      <c r="B217" s="62"/>
      <c r="C217" s="62"/>
      <c r="D217" s="62"/>
      <c r="E217" s="62"/>
      <c r="F217" s="62"/>
      <c r="G217" s="62"/>
      <c r="H217" s="63"/>
      <c r="I217" s="63"/>
      <c r="J217" s="63"/>
      <c r="K217" s="63"/>
      <c r="L217" s="63"/>
      <c r="M217" s="63"/>
      <c r="N217" s="63"/>
      <c r="O217" s="63"/>
      <c r="P217" s="62"/>
      <c r="Q217" s="62"/>
      <c r="R217" s="63"/>
      <c r="S217" s="63"/>
      <c r="T217" s="62"/>
      <c r="U217" s="62"/>
      <c r="V217" s="63"/>
      <c r="W217" s="63"/>
      <c r="X217" s="62"/>
      <c r="Y217" s="62"/>
      <c r="Z217" s="62"/>
      <c r="AA217" s="62"/>
      <c r="AB217" s="63"/>
      <c r="AC217" s="63"/>
      <c r="AD217" s="63"/>
      <c r="AE217" s="63"/>
      <c r="AF217" s="63"/>
      <c r="AG217" s="63"/>
      <c r="AH217" s="62"/>
      <c r="AI217" s="62"/>
      <c r="AJ217" s="62"/>
      <c r="AK217" s="62"/>
      <c r="AL217" s="62"/>
      <c r="AM217" s="62"/>
      <c r="AN217" s="62"/>
      <c r="AO217" s="62"/>
      <c r="AP217" s="62"/>
      <c r="AQ217" s="62"/>
      <c r="AR217" s="62"/>
      <c r="AS217" s="62"/>
      <c r="AT217" s="62"/>
      <c r="AU217" s="62"/>
      <c r="AV217" s="62"/>
      <c r="AW217" s="62"/>
    </row>
    <row r="218" spans="1:53" ht="23.25" customHeight="1">
      <c r="A218" s="1726" t="s">
        <v>2</v>
      </c>
      <c r="B218" s="1719" t="s">
        <v>1315</v>
      </c>
      <c r="C218" s="1720"/>
      <c r="D218" s="1730" t="s">
        <v>67</v>
      </c>
      <c r="E218" s="1720"/>
      <c r="F218" s="1731" t="s">
        <v>68</v>
      </c>
      <c r="G218" s="1732"/>
      <c r="H218" s="1728" t="s">
        <v>1316</v>
      </c>
      <c r="I218" s="1729"/>
      <c r="J218" s="1728" t="s">
        <v>72</v>
      </c>
      <c r="K218" s="1729"/>
      <c r="L218" s="1728" t="s">
        <v>71</v>
      </c>
      <c r="M218" s="1729"/>
      <c r="N218" s="1724" t="s">
        <v>80</v>
      </c>
      <c r="O218" s="1725"/>
      <c r="P218" s="1733" t="s">
        <v>81</v>
      </c>
      <c r="Q218" s="1722"/>
      <c r="R218" s="1728" t="s">
        <v>82</v>
      </c>
      <c r="S218" s="1734"/>
      <c r="T218" s="1726" t="s">
        <v>90</v>
      </c>
      <c r="U218" s="1727"/>
      <c r="V218" s="1728" t="s">
        <v>83</v>
      </c>
      <c r="W218" s="1729"/>
      <c r="X218" s="1726" t="s">
        <v>77</v>
      </c>
      <c r="Y218" s="1727"/>
      <c r="Z218" s="1726" t="s">
        <v>92</v>
      </c>
      <c r="AA218" s="1727"/>
      <c r="AB218" s="1728" t="s">
        <v>84</v>
      </c>
      <c r="AC218" s="1729"/>
      <c r="AD218" s="1728" t="s">
        <v>1210</v>
      </c>
      <c r="AE218" s="1729"/>
      <c r="AF218" s="1728" t="s">
        <v>93</v>
      </c>
      <c r="AG218" s="1729"/>
      <c r="AH218" s="1726" t="s">
        <v>79</v>
      </c>
      <c r="AI218" s="1727"/>
      <c r="AJ218" s="1726" t="s">
        <v>94</v>
      </c>
      <c r="AK218" s="1727"/>
      <c r="AL218" s="1726" t="s">
        <v>1317</v>
      </c>
      <c r="AM218" s="1727"/>
      <c r="AN218" s="1726" t="s">
        <v>76</v>
      </c>
      <c r="AO218" s="1727"/>
      <c r="AP218" s="1719" t="s">
        <v>91</v>
      </c>
      <c r="AQ218" s="1720"/>
      <c r="AR218" s="1719" t="s">
        <v>89</v>
      </c>
      <c r="AS218" s="1720"/>
      <c r="AT218" s="1719" t="s">
        <v>88</v>
      </c>
      <c r="AU218" s="1720"/>
      <c r="AV218" s="1721" t="s">
        <v>78</v>
      </c>
      <c r="AW218" s="1722"/>
      <c r="AX218" s="1724" t="s">
        <v>96</v>
      </c>
      <c r="AY218" s="1725"/>
    </row>
    <row r="219" spans="1:53">
      <c r="A219" s="1738"/>
      <c r="B219" s="323" t="s">
        <v>85</v>
      </c>
      <c r="C219" s="324" t="s">
        <v>86</v>
      </c>
      <c r="D219" s="325" t="s">
        <v>85</v>
      </c>
      <c r="E219" s="324" t="s">
        <v>86</v>
      </c>
      <c r="F219" s="323" t="s">
        <v>85</v>
      </c>
      <c r="G219" s="324" t="s">
        <v>86</v>
      </c>
      <c r="H219" s="326" t="s">
        <v>85</v>
      </c>
      <c r="I219" s="391" t="s">
        <v>86</v>
      </c>
      <c r="J219" s="392" t="s">
        <v>85</v>
      </c>
      <c r="K219" s="391" t="s">
        <v>86</v>
      </c>
      <c r="L219" s="326" t="s">
        <v>85</v>
      </c>
      <c r="M219" s="391" t="s">
        <v>86</v>
      </c>
      <c r="N219" s="393" t="s">
        <v>85</v>
      </c>
      <c r="O219" s="391" t="s">
        <v>86</v>
      </c>
      <c r="P219" s="325" t="s">
        <v>85</v>
      </c>
      <c r="Q219" s="324" t="s">
        <v>86</v>
      </c>
      <c r="R219" s="393" t="s">
        <v>85</v>
      </c>
      <c r="S219" s="326" t="s">
        <v>86</v>
      </c>
      <c r="T219" s="323" t="s">
        <v>85</v>
      </c>
      <c r="U219" s="408" t="s">
        <v>86</v>
      </c>
      <c r="V219" s="392" t="s">
        <v>85</v>
      </c>
      <c r="W219" s="409" t="s">
        <v>86</v>
      </c>
      <c r="X219" s="323" t="s">
        <v>85</v>
      </c>
      <c r="Y219" s="408" t="s">
        <v>86</v>
      </c>
      <c r="Z219" s="323" t="s">
        <v>85</v>
      </c>
      <c r="AA219" s="324" t="s">
        <v>86</v>
      </c>
      <c r="AB219" s="392" t="s">
        <v>85</v>
      </c>
      <c r="AC219" s="409" t="s">
        <v>86</v>
      </c>
      <c r="AD219" s="392" t="s">
        <v>85</v>
      </c>
      <c r="AE219" s="409" t="s">
        <v>86</v>
      </c>
      <c r="AF219" s="392" t="s">
        <v>85</v>
      </c>
      <c r="AG219" s="409" t="s">
        <v>86</v>
      </c>
      <c r="AH219" s="323" t="s">
        <v>85</v>
      </c>
      <c r="AI219" s="408" t="s">
        <v>86</v>
      </c>
      <c r="AJ219" s="323" t="s">
        <v>85</v>
      </c>
      <c r="AK219" s="324" t="s">
        <v>86</v>
      </c>
      <c r="AL219" s="323" t="s">
        <v>85</v>
      </c>
      <c r="AM219" s="408" t="s">
        <v>86</v>
      </c>
      <c r="AN219" s="323" t="s">
        <v>85</v>
      </c>
      <c r="AO219" s="324" t="s">
        <v>86</v>
      </c>
      <c r="AP219" s="323" t="s">
        <v>85</v>
      </c>
      <c r="AQ219" s="324" t="s">
        <v>86</v>
      </c>
      <c r="AR219" s="323" t="s">
        <v>85</v>
      </c>
      <c r="AS219" s="324" t="s">
        <v>86</v>
      </c>
      <c r="AT219" s="325" t="s">
        <v>85</v>
      </c>
      <c r="AU219" s="324" t="s">
        <v>86</v>
      </c>
      <c r="AV219" s="448" t="s">
        <v>85</v>
      </c>
      <c r="AW219" s="324" t="s">
        <v>86</v>
      </c>
      <c r="AX219" s="393" t="s">
        <v>85</v>
      </c>
      <c r="AY219" s="391" t="s">
        <v>86</v>
      </c>
    </row>
    <row r="220" spans="1:53">
      <c r="A220" s="490" t="s">
        <v>13</v>
      </c>
      <c r="B220" s="491">
        <f>+B19</f>
        <v>150000</v>
      </c>
      <c r="C220" s="491">
        <f t="shared" ref="C220:AY220" si="10">+C19</f>
        <v>1</v>
      </c>
      <c r="D220" s="491">
        <f t="shared" si="10"/>
        <v>0</v>
      </c>
      <c r="E220" s="491">
        <f t="shared" si="10"/>
        <v>0</v>
      </c>
      <c r="F220" s="491">
        <f t="shared" si="10"/>
        <v>0</v>
      </c>
      <c r="G220" s="491">
        <f t="shared" si="10"/>
        <v>0</v>
      </c>
      <c r="H220" s="503">
        <f t="shared" si="10"/>
        <v>88</v>
      </c>
      <c r="I220" s="503">
        <f t="shared" si="10"/>
        <v>4</v>
      </c>
      <c r="J220" s="503">
        <f t="shared" si="10"/>
        <v>85</v>
      </c>
      <c r="K220" s="503">
        <f t="shared" si="10"/>
        <v>3</v>
      </c>
      <c r="L220" s="503">
        <f t="shared" si="10"/>
        <v>22</v>
      </c>
      <c r="M220" s="503">
        <f t="shared" si="10"/>
        <v>2</v>
      </c>
      <c r="N220" s="503">
        <f t="shared" si="10"/>
        <v>0</v>
      </c>
      <c r="O220" s="503">
        <f t="shared" si="10"/>
        <v>0</v>
      </c>
      <c r="P220" s="491">
        <f t="shared" si="10"/>
        <v>0</v>
      </c>
      <c r="Q220" s="491">
        <f t="shared" si="10"/>
        <v>0</v>
      </c>
      <c r="R220" s="503">
        <f t="shared" si="10"/>
        <v>51</v>
      </c>
      <c r="S220" s="503">
        <f t="shared" si="10"/>
        <v>6</v>
      </c>
      <c r="T220" s="503">
        <f t="shared" si="10"/>
        <v>0</v>
      </c>
      <c r="U220" s="503">
        <f t="shared" si="10"/>
        <v>0</v>
      </c>
      <c r="V220" s="503">
        <f t="shared" si="10"/>
        <v>0</v>
      </c>
      <c r="W220" s="503">
        <f t="shared" si="10"/>
        <v>0</v>
      </c>
      <c r="X220" s="491">
        <f t="shared" si="10"/>
        <v>0</v>
      </c>
      <c r="Y220" s="491">
        <f t="shared" si="10"/>
        <v>0</v>
      </c>
      <c r="Z220" s="491">
        <f t="shared" si="10"/>
        <v>0</v>
      </c>
      <c r="AA220" s="491">
        <f t="shared" si="10"/>
        <v>0</v>
      </c>
      <c r="AB220" s="503">
        <f t="shared" si="10"/>
        <v>0</v>
      </c>
      <c r="AC220" s="503">
        <f t="shared" si="10"/>
        <v>3</v>
      </c>
      <c r="AD220" s="503">
        <f t="shared" si="10"/>
        <v>0</v>
      </c>
      <c r="AE220" s="503">
        <f t="shared" si="10"/>
        <v>0</v>
      </c>
      <c r="AF220" s="503">
        <f t="shared" si="10"/>
        <v>0</v>
      </c>
      <c r="AG220" s="503">
        <f t="shared" si="10"/>
        <v>0</v>
      </c>
      <c r="AH220" s="491">
        <f t="shared" si="10"/>
        <v>0</v>
      </c>
      <c r="AI220" s="491">
        <f t="shared" si="10"/>
        <v>0</v>
      </c>
      <c r="AJ220" s="491">
        <f t="shared" si="10"/>
        <v>0</v>
      </c>
      <c r="AK220" s="491">
        <f t="shared" si="10"/>
        <v>0</v>
      </c>
      <c r="AL220" s="491">
        <f t="shared" si="10"/>
        <v>0</v>
      </c>
      <c r="AM220" s="491">
        <f t="shared" si="10"/>
        <v>0</v>
      </c>
      <c r="AN220" s="491">
        <f t="shared" si="10"/>
        <v>0</v>
      </c>
      <c r="AO220" s="491">
        <f t="shared" si="10"/>
        <v>0</v>
      </c>
      <c r="AP220" s="491">
        <f t="shared" si="10"/>
        <v>0</v>
      </c>
      <c r="AQ220" s="491">
        <f t="shared" si="10"/>
        <v>0</v>
      </c>
      <c r="AR220" s="491">
        <f t="shared" si="10"/>
        <v>0</v>
      </c>
      <c r="AS220" s="491">
        <f t="shared" si="10"/>
        <v>0</v>
      </c>
      <c r="AT220" s="491">
        <f t="shared" si="10"/>
        <v>0</v>
      </c>
      <c r="AU220" s="491">
        <f t="shared" si="10"/>
        <v>0</v>
      </c>
      <c r="AV220" s="491">
        <f t="shared" si="10"/>
        <v>0</v>
      </c>
      <c r="AW220" s="491">
        <f t="shared" si="10"/>
        <v>0</v>
      </c>
      <c r="AX220" s="503">
        <f t="shared" si="10"/>
        <v>55</v>
      </c>
      <c r="AY220" s="503">
        <f t="shared" si="10"/>
        <v>1</v>
      </c>
    </row>
    <row r="221" spans="1:53" s="61" customFormat="1">
      <c r="A221" s="563" t="s">
        <v>12</v>
      </c>
      <c r="B221" s="497">
        <f>+B38</f>
        <v>0</v>
      </c>
      <c r="C221" s="497">
        <f t="shared" ref="C221:AY221" si="11">+C38</f>
        <v>0</v>
      </c>
      <c r="D221" s="497">
        <f t="shared" si="11"/>
        <v>0</v>
      </c>
      <c r="E221" s="497">
        <f t="shared" si="11"/>
        <v>0</v>
      </c>
      <c r="F221" s="497">
        <f t="shared" si="11"/>
        <v>0</v>
      </c>
      <c r="G221" s="497">
        <f t="shared" si="11"/>
        <v>0</v>
      </c>
      <c r="H221" s="497">
        <f t="shared" si="11"/>
        <v>0</v>
      </c>
      <c r="I221" s="497">
        <f t="shared" si="11"/>
        <v>0</v>
      </c>
      <c r="J221" s="497">
        <f t="shared" si="11"/>
        <v>500</v>
      </c>
      <c r="K221" s="497">
        <f t="shared" si="11"/>
        <v>4</v>
      </c>
      <c r="L221" s="497">
        <f t="shared" si="11"/>
        <v>40</v>
      </c>
      <c r="M221" s="497">
        <f t="shared" si="11"/>
        <v>5</v>
      </c>
      <c r="N221" s="497">
        <f t="shared" si="11"/>
        <v>0</v>
      </c>
      <c r="O221" s="497">
        <f t="shared" si="11"/>
        <v>0</v>
      </c>
      <c r="P221" s="497">
        <f t="shared" si="11"/>
        <v>0</v>
      </c>
      <c r="Q221" s="497">
        <f t="shared" si="11"/>
        <v>0</v>
      </c>
      <c r="R221" s="497">
        <f t="shared" si="11"/>
        <v>0</v>
      </c>
      <c r="S221" s="497">
        <f t="shared" si="11"/>
        <v>0</v>
      </c>
      <c r="T221" s="497">
        <f t="shared" si="11"/>
        <v>0</v>
      </c>
      <c r="U221" s="497">
        <f t="shared" si="11"/>
        <v>0</v>
      </c>
      <c r="V221" s="497">
        <f t="shared" si="11"/>
        <v>0</v>
      </c>
      <c r="W221" s="497">
        <f t="shared" si="11"/>
        <v>0</v>
      </c>
      <c r="X221" s="497">
        <f t="shared" si="11"/>
        <v>0</v>
      </c>
      <c r="Y221" s="497">
        <f t="shared" si="11"/>
        <v>0</v>
      </c>
      <c r="Z221" s="497">
        <f t="shared" si="11"/>
        <v>0</v>
      </c>
      <c r="AA221" s="497">
        <f t="shared" si="11"/>
        <v>0</v>
      </c>
      <c r="AB221" s="497">
        <f t="shared" si="11"/>
        <v>0</v>
      </c>
      <c r="AC221" s="497">
        <f t="shared" si="11"/>
        <v>13</v>
      </c>
      <c r="AD221" s="497">
        <f t="shared" si="11"/>
        <v>0</v>
      </c>
      <c r="AE221" s="497">
        <f t="shared" si="11"/>
        <v>0</v>
      </c>
      <c r="AF221" s="497">
        <f t="shared" si="11"/>
        <v>0</v>
      </c>
      <c r="AG221" s="497">
        <f t="shared" si="11"/>
        <v>0</v>
      </c>
      <c r="AH221" s="497">
        <f t="shared" si="11"/>
        <v>0</v>
      </c>
      <c r="AI221" s="497">
        <f t="shared" si="11"/>
        <v>0</v>
      </c>
      <c r="AJ221" s="497">
        <f t="shared" si="11"/>
        <v>0</v>
      </c>
      <c r="AK221" s="497">
        <f t="shared" si="11"/>
        <v>0</v>
      </c>
      <c r="AL221" s="497">
        <f t="shared" si="11"/>
        <v>0</v>
      </c>
      <c r="AM221" s="497">
        <f t="shared" si="11"/>
        <v>0</v>
      </c>
      <c r="AN221" s="497">
        <f t="shared" si="11"/>
        <v>0</v>
      </c>
      <c r="AO221" s="497">
        <f t="shared" si="11"/>
        <v>0</v>
      </c>
      <c r="AP221" s="497">
        <f t="shared" si="11"/>
        <v>0</v>
      </c>
      <c r="AQ221" s="497">
        <f t="shared" si="11"/>
        <v>0</v>
      </c>
      <c r="AR221" s="497">
        <f t="shared" si="11"/>
        <v>0</v>
      </c>
      <c r="AS221" s="497">
        <f t="shared" si="11"/>
        <v>0</v>
      </c>
      <c r="AT221" s="497">
        <f t="shared" si="11"/>
        <v>0</v>
      </c>
      <c r="AU221" s="497">
        <f t="shared" si="11"/>
        <v>0</v>
      </c>
      <c r="AV221" s="497">
        <f t="shared" si="11"/>
        <v>0</v>
      </c>
      <c r="AW221" s="497">
        <f t="shared" si="11"/>
        <v>0</v>
      </c>
      <c r="AX221" s="497">
        <f t="shared" si="11"/>
        <v>0</v>
      </c>
      <c r="AY221" s="497">
        <f t="shared" si="11"/>
        <v>0</v>
      </c>
    </row>
    <row r="222" spans="1:53" s="61" customFormat="1">
      <c r="A222" s="564" t="s">
        <v>15</v>
      </c>
      <c r="B222" s="497">
        <f>+B78</f>
        <v>500</v>
      </c>
      <c r="C222" s="497">
        <f t="shared" ref="C222:AY222" si="12">+C78</f>
        <v>1</v>
      </c>
      <c r="D222" s="497">
        <f t="shared" si="12"/>
        <v>0</v>
      </c>
      <c r="E222" s="497">
        <f t="shared" si="12"/>
        <v>0</v>
      </c>
      <c r="F222" s="497">
        <f t="shared" si="12"/>
        <v>0</v>
      </c>
      <c r="G222" s="497">
        <f t="shared" si="12"/>
        <v>0</v>
      </c>
      <c r="H222" s="497">
        <f t="shared" si="12"/>
        <v>0</v>
      </c>
      <c r="I222" s="497">
        <f t="shared" si="12"/>
        <v>0</v>
      </c>
      <c r="J222" s="497">
        <f t="shared" si="12"/>
        <v>758</v>
      </c>
      <c r="K222" s="497">
        <f t="shared" si="12"/>
        <v>3</v>
      </c>
      <c r="L222" s="497">
        <f t="shared" si="12"/>
        <v>64</v>
      </c>
      <c r="M222" s="497">
        <f t="shared" si="12"/>
        <v>5</v>
      </c>
      <c r="N222" s="497">
        <f t="shared" si="12"/>
        <v>0</v>
      </c>
      <c r="O222" s="497">
        <f t="shared" si="12"/>
        <v>0</v>
      </c>
      <c r="P222" s="497">
        <f t="shared" si="12"/>
        <v>0</v>
      </c>
      <c r="Q222" s="497">
        <f t="shared" si="12"/>
        <v>0</v>
      </c>
      <c r="R222" s="497">
        <f t="shared" si="12"/>
        <v>18</v>
      </c>
      <c r="S222" s="497">
        <f t="shared" si="12"/>
        <v>1</v>
      </c>
      <c r="T222" s="497">
        <f t="shared" si="12"/>
        <v>0</v>
      </c>
      <c r="U222" s="497">
        <f t="shared" si="12"/>
        <v>0</v>
      </c>
      <c r="V222" s="497">
        <f t="shared" si="12"/>
        <v>0</v>
      </c>
      <c r="W222" s="497">
        <f t="shared" si="12"/>
        <v>0</v>
      </c>
      <c r="X222" s="497">
        <f t="shared" si="12"/>
        <v>0</v>
      </c>
      <c r="Y222" s="497">
        <f t="shared" si="12"/>
        <v>0</v>
      </c>
      <c r="Z222" s="497">
        <f t="shared" si="12"/>
        <v>0</v>
      </c>
      <c r="AA222" s="497">
        <f t="shared" si="12"/>
        <v>0</v>
      </c>
      <c r="AB222" s="497">
        <f t="shared" si="12"/>
        <v>0</v>
      </c>
      <c r="AC222" s="497">
        <f t="shared" si="12"/>
        <v>102</v>
      </c>
      <c r="AD222" s="497">
        <f t="shared" si="12"/>
        <v>0</v>
      </c>
      <c r="AE222" s="497">
        <f t="shared" si="12"/>
        <v>0</v>
      </c>
      <c r="AF222" s="497">
        <f t="shared" si="12"/>
        <v>0</v>
      </c>
      <c r="AG222" s="497">
        <f t="shared" si="12"/>
        <v>0</v>
      </c>
      <c r="AH222" s="497">
        <f t="shared" si="12"/>
        <v>0</v>
      </c>
      <c r="AI222" s="497">
        <f t="shared" si="12"/>
        <v>0</v>
      </c>
      <c r="AJ222" s="497">
        <f t="shared" si="12"/>
        <v>2</v>
      </c>
      <c r="AK222" s="497">
        <f t="shared" si="12"/>
        <v>1</v>
      </c>
      <c r="AL222" s="497">
        <f t="shared" si="12"/>
        <v>0</v>
      </c>
      <c r="AM222" s="497">
        <f t="shared" si="12"/>
        <v>0</v>
      </c>
      <c r="AN222" s="497">
        <f t="shared" si="12"/>
        <v>10</v>
      </c>
      <c r="AO222" s="497">
        <f t="shared" si="12"/>
        <v>1</v>
      </c>
      <c r="AP222" s="497">
        <f t="shared" si="12"/>
        <v>0</v>
      </c>
      <c r="AQ222" s="497">
        <f t="shared" si="12"/>
        <v>0</v>
      </c>
      <c r="AR222" s="497">
        <f t="shared" si="12"/>
        <v>0</v>
      </c>
      <c r="AS222" s="497">
        <f t="shared" si="12"/>
        <v>0</v>
      </c>
      <c r="AT222" s="497">
        <f t="shared" si="12"/>
        <v>0</v>
      </c>
      <c r="AU222" s="497">
        <f t="shared" si="12"/>
        <v>0</v>
      </c>
      <c r="AV222" s="497">
        <f t="shared" si="12"/>
        <v>0</v>
      </c>
      <c r="AW222" s="497">
        <f t="shared" si="12"/>
        <v>0</v>
      </c>
      <c r="AX222" s="497">
        <f t="shared" si="12"/>
        <v>0</v>
      </c>
      <c r="AY222" s="497">
        <f t="shared" si="12"/>
        <v>0</v>
      </c>
    </row>
    <row r="223" spans="1:53" s="61" customFormat="1">
      <c r="A223" s="563" t="s">
        <v>14</v>
      </c>
      <c r="B223" s="497">
        <f>+B99</f>
        <v>0</v>
      </c>
      <c r="C223" s="497">
        <f t="shared" ref="C223:AY223" si="13">+C99</f>
        <v>0</v>
      </c>
      <c r="D223" s="497">
        <f t="shared" si="13"/>
        <v>0</v>
      </c>
      <c r="E223" s="497">
        <f t="shared" si="13"/>
        <v>0</v>
      </c>
      <c r="F223" s="497">
        <f t="shared" si="13"/>
        <v>0</v>
      </c>
      <c r="G223" s="497">
        <f t="shared" si="13"/>
        <v>0</v>
      </c>
      <c r="H223" s="497">
        <f t="shared" si="13"/>
        <v>20</v>
      </c>
      <c r="I223" s="497">
        <f t="shared" si="13"/>
        <v>2</v>
      </c>
      <c r="J223" s="497">
        <f t="shared" si="13"/>
        <v>30</v>
      </c>
      <c r="K223" s="497">
        <f t="shared" si="13"/>
        <v>2</v>
      </c>
      <c r="L223" s="497">
        <f t="shared" si="13"/>
        <v>8</v>
      </c>
      <c r="M223" s="497">
        <f t="shared" si="13"/>
        <v>2</v>
      </c>
      <c r="N223" s="497">
        <f t="shared" si="13"/>
        <v>3</v>
      </c>
      <c r="O223" s="497">
        <f t="shared" si="13"/>
        <v>1</v>
      </c>
      <c r="P223" s="497">
        <f t="shared" si="13"/>
        <v>0</v>
      </c>
      <c r="Q223" s="497">
        <f t="shared" si="13"/>
        <v>0</v>
      </c>
      <c r="R223" s="497">
        <f t="shared" si="13"/>
        <v>6</v>
      </c>
      <c r="S223" s="497">
        <f t="shared" si="13"/>
        <v>1</v>
      </c>
      <c r="T223" s="497">
        <f t="shared" si="13"/>
        <v>0</v>
      </c>
      <c r="U223" s="497">
        <f t="shared" si="13"/>
        <v>0</v>
      </c>
      <c r="V223" s="497">
        <f t="shared" si="13"/>
        <v>0</v>
      </c>
      <c r="W223" s="497">
        <f t="shared" si="13"/>
        <v>0</v>
      </c>
      <c r="X223" s="497">
        <f t="shared" si="13"/>
        <v>0</v>
      </c>
      <c r="Y223" s="497">
        <f t="shared" si="13"/>
        <v>0</v>
      </c>
      <c r="Z223" s="497">
        <f t="shared" si="13"/>
        <v>0</v>
      </c>
      <c r="AA223" s="497">
        <f t="shared" si="13"/>
        <v>0</v>
      </c>
      <c r="AB223" s="497">
        <f t="shared" si="13"/>
        <v>0</v>
      </c>
      <c r="AC223" s="497">
        <f t="shared" si="13"/>
        <v>6</v>
      </c>
      <c r="AD223" s="497">
        <f t="shared" si="13"/>
        <v>0</v>
      </c>
      <c r="AE223" s="497">
        <f t="shared" si="13"/>
        <v>0</v>
      </c>
      <c r="AF223" s="497">
        <f t="shared" si="13"/>
        <v>1</v>
      </c>
      <c r="AG223" s="497">
        <f t="shared" si="13"/>
        <v>1</v>
      </c>
      <c r="AH223" s="497">
        <f t="shared" si="13"/>
        <v>0</v>
      </c>
      <c r="AI223" s="497">
        <f t="shared" si="13"/>
        <v>0</v>
      </c>
      <c r="AJ223" s="497">
        <f t="shared" si="13"/>
        <v>56</v>
      </c>
      <c r="AK223" s="497">
        <f t="shared" si="13"/>
        <v>2</v>
      </c>
      <c r="AL223" s="497">
        <f t="shared" si="13"/>
        <v>0</v>
      </c>
      <c r="AM223" s="497">
        <f t="shared" si="13"/>
        <v>0</v>
      </c>
      <c r="AN223" s="497">
        <f t="shared" si="13"/>
        <v>0</v>
      </c>
      <c r="AO223" s="497">
        <f t="shared" si="13"/>
        <v>0</v>
      </c>
      <c r="AP223" s="497">
        <f t="shared" si="13"/>
        <v>0</v>
      </c>
      <c r="AQ223" s="497">
        <f t="shared" si="13"/>
        <v>0</v>
      </c>
      <c r="AR223" s="497">
        <f t="shared" si="13"/>
        <v>0</v>
      </c>
      <c r="AS223" s="497">
        <f t="shared" si="13"/>
        <v>0</v>
      </c>
      <c r="AT223" s="497">
        <f t="shared" si="13"/>
        <v>0</v>
      </c>
      <c r="AU223" s="497">
        <f t="shared" si="13"/>
        <v>0</v>
      </c>
      <c r="AV223" s="497">
        <f t="shared" si="13"/>
        <v>0</v>
      </c>
      <c r="AW223" s="497">
        <f t="shared" si="13"/>
        <v>0</v>
      </c>
      <c r="AX223" s="497">
        <f t="shared" si="13"/>
        <v>0</v>
      </c>
      <c r="AY223" s="497">
        <f t="shared" si="13"/>
        <v>0</v>
      </c>
    </row>
    <row r="224" spans="1:53" s="61" customFormat="1">
      <c r="A224" s="563" t="s">
        <v>11</v>
      </c>
      <c r="B224" s="497">
        <f>+B150</f>
        <v>1400</v>
      </c>
      <c r="C224" s="497">
        <f t="shared" ref="C224:AY224" si="14">+C150</f>
        <v>2</v>
      </c>
      <c r="D224" s="497">
        <f t="shared" si="14"/>
        <v>0</v>
      </c>
      <c r="E224" s="497">
        <f t="shared" si="14"/>
        <v>0</v>
      </c>
      <c r="F224" s="497">
        <f t="shared" si="14"/>
        <v>0</v>
      </c>
      <c r="G224" s="497">
        <f t="shared" si="14"/>
        <v>0</v>
      </c>
      <c r="H224" s="497">
        <f t="shared" si="14"/>
        <v>72</v>
      </c>
      <c r="I224" s="497">
        <f t="shared" si="14"/>
        <v>6</v>
      </c>
      <c r="J224" s="497">
        <f t="shared" si="14"/>
        <v>4680</v>
      </c>
      <c r="K224" s="497">
        <f t="shared" si="14"/>
        <v>3</v>
      </c>
      <c r="L224" s="497">
        <f t="shared" si="14"/>
        <v>260</v>
      </c>
      <c r="M224" s="497">
        <f t="shared" si="14"/>
        <v>4</v>
      </c>
      <c r="N224" s="497">
        <f t="shared" si="14"/>
        <v>6</v>
      </c>
      <c r="O224" s="497">
        <f t="shared" si="14"/>
        <v>1</v>
      </c>
      <c r="P224" s="497">
        <f t="shared" si="14"/>
        <v>0</v>
      </c>
      <c r="Q224" s="497">
        <f t="shared" si="14"/>
        <v>0</v>
      </c>
      <c r="R224" s="497">
        <f t="shared" si="14"/>
        <v>980</v>
      </c>
      <c r="S224" s="497">
        <f t="shared" si="14"/>
        <v>4</v>
      </c>
      <c r="T224" s="497">
        <f t="shared" si="14"/>
        <v>0</v>
      </c>
      <c r="U224" s="497">
        <f t="shared" si="14"/>
        <v>0</v>
      </c>
      <c r="V224" s="497">
        <f t="shared" si="14"/>
        <v>0</v>
      </c>
      <c r="W224" s="497">
        <f t="shared" si="14"/>
        <v>0</v>
      </c>
      <c r="X224" s="497">
        <f t="shared" si="14"/>
        <v>0</v>
      </c>
      <c r="Y224" s="497">
        <f t="shared" si="14"/>
        <v>0</v>
      </c>
      <c r="Z224" s="497">
        <f t="shared" si="14"/>
        <v>0</v>
      </c>
      <c r="AA224" s="497">
        <f t="shared" si="14"/>
        <v>0</v>
      </c>
      <c r="AB224" s="497">
        <f t="shared" si="14"/>
        <v>0</v>
      </c>
      <c r="AC224" s="497">
        <f t="shared" si="14"/>
        <v>123</v>
      </c>
      <c r="AD224" s="497">
        <f t="shared" si="14"/>
        <v>0</v>
      </c>
      <c r="AE224" s="497">
        <f t="shared" si="14"/>
        <v>0</v>
      </c>
      <c r="AF224" s="497">
        <f t="shared" si="14"/>
        <v>0</v>
      </c>
      <c r="AG224" s="497">
        <f t="shared" si="14"/>
        <v>0</v>
      </c>
      <c r="AH224" s="497">
        <f t="shared" si="14"/>
        <v>0</v>
      </c>
      <c r="AI224" s="497">
        <f t="shared" si="14"/>
        <v>0</v>
      </c>
      <c r="AJ224" s="497">
        <f t="shared" si="14"/>
        <v>0</v>
      </c>
      <c r="AK224" s="497">
        <f t="shared" si="14"/>
        <v>0</v>
      </c>
      <c r="AL224" s="497">
        <f t="shared" si="14"/>
        <v>0</v>
      </c>
      <c r="AM224" s="497">
        <f t="shared" si="14"/>
        <v>0</v>
      </c>
      <c r="AN224" s="497">
        <f t="shared" si="14"/>
        <v>0</v>
      </c>
      <c r="AO224" s="497">
        <f t="shared" si="14"/>
        <v>0</v>
      </c>
      <c r="AP224" s="497">
        <f t="shared" si="14"/>
        <v>0</v>
      </c>
      <c r="AQ224" s="497">
        <f t="shared" si="14"/>
        <v>0</v>
      </c>
      <c r="AR224" s="497">
        <f t="shared" si="14"/>
        <v>0</v>
      </c>
      <c r="AS224" s="497">
        <f t="shared" si="14"/>
        <v>0</v>
      </c>
      <c r="AT224" s="497">
        <f t="shared" si="14"/>
        <v>0</v>
      </c>
      <c r="AU224" s="497">
        <f t="shared" si="14"/>
        <v>0</v>
      </c>
      <c r="AV224" s="497">
        <f t="shared" si="14"/>
        <v>0</v>
      </c>
      <c r="AW224" s="497">
        <f t="shared" si="14"/>
        <v>0</v>
      </c>
      <c r="AX224" s="497">
        <f t="shared" si="14"/>
        <v>231</v>
      </c>
      <c r="AY224" s="497">
        <f t="shared" si="14"/>
        <v>5</v>
      </c>
    </row>
    <row r="225" spans="1:51" s="61" customFormat="1">
      <c r="A225" s="563" t="s">
        <v>16</v>
      </c>
      <c r="B225" s="497">
        <f>+B168</f>
        <v>0</v>
      </c>
      <c r="C225" s="497">
        <f t="shared" ref="C225:AY225" si="15">+C168</f>
        <v>0</v>
      </c>
      <c r="D225" s="497">
        <f t="shared" si="15"/>
        <v>0</v>
      </c>
      <c r="E225" s="497">
        <f t="shared" si="15"/>
        <v>0</v>
      </c>
      <c r="F225" s="497">
        <f t="shared" si="15"/>
        <v>0</v>
      </c>
      <c r="G225" s="497">
        <f t="shared" si="15"/>
        <v>0</v>
      </c>
      <c r="H225" s="497">
        <f t="shared" si="15"/>
        <v>0</v>
      </c>
      <c r="I225" s="497">
        <f t="shared" si="15"/>
        <v>0</v>
      </c>
      <c r="J225" s="497">
        <f t="shared" si="15"/>
        <v>860</v>
      </c>
      <c r="K225" s="497">
        <f t="shared" si="15"/>
        <v>1</v>
      </c>
      <c r="L225" s="497">
        <f t="shared" si="15"/>
        <v>59</v>
      </c>
      <c r="M225" s="497">
        <f t="shared" si="15"/>
        <v>4</v>
      </c>
      <c r="N225" s="497">
        <f t="shared" si="15"/>
        <v>0</v>
      </c>
      <c r="O225" s="497">
        <f t="shared" si="15"/>
        <v>0</v>
      </c>
      <c r="P225" s="497">
        <f t="shared" si="15"/>
        <v>0</v>
      </c>
      <c r="Q225" s="497">
        <f t="shared" si="15"/>
        <v>0</v>
      </c>
      <c r="R225" s="497">
        <f t="shared" si="15"/>
        <v>57</v>
      </c>
      <c r="S225" s="497">
        <f t="shared" si="15"/>
        <v>11</v>
      </c>
      <c r="T225" s="497">
        <f t="shared" si="15"/>
        <v>0</v>
      </c>
      <c r="U225" s="497">
        <f t="shared" si="15"/>
        <v>0</v>
      </c>
      <c r="V225" s="497">
        <f t="shared" si="15"/>
        <v>0</v>
      </c>
      <c r="W225" s="497">
        <f t="shared" si="15"/>
        <v>0</v>
      </c>
      <c r="X225" s="497">
        <f t="shared" si="15"/>
        <v>0</v>
      </c>
      <c r="Y225" s="497">
        <f t="shared" si="15"/>
        <v>0</v>
      </c>
      <c r="Z225" s="497">
        <f t="shared" si="15"/>
        <v>0</v>
      </c>
      <c r="AA225" s="497">
        <f t="shared" si="15"/>
        <v>0</v>
      </c>
      <c r="AB225" s="497">
        <f t="shared" si="15"/>
        <v>0</v>
      </c>
      <c r="AC225" s="497">
        <f t="shared" si="15"/>
        <v>24</v>
      </c>
      <c r="AD225" s="497">
        <f t="shared" si="15"/>
        <v>890</v>
      </c>
      <c r="AE225" s="497">
        <f t="shared" si="15"/>
        <v>1</v>
      </c>
      <c r="AF225" s="497">
        <f t="shared" si="15"/>
        <v>0</v>
      </c>
      <c r="AG225" s="497">
        <f t="shared" si="15"/>
        <v>0</v>
      </c>
      <c r="AH225" s="497">
        <f t="shared" si="15"/>
        <v>0</v>
      </c>
      <c r="AI225" s="497">
        <f t="shared" si="15"/>
        <v>0</v>
      </c>
      <c r="AJ225" s="497">
        <f t="shared" si="15"/>
        <v>0</v>
      </c>
      <c r="AK225" s="497">
        <f t="shared" si="15"/>
        <v>0</v>
      </c>
      <c r="AL225" s="497">
        <f t="shared" si="15"/>
        <v>0</v>
      </c>
      <c r="AM225" s="497">
        <f t="shared" si="15"/>
        <v>0</v>
      </c>
      <c r="AN225" s="497">
        <f t="shared" si="15"/>
        <v>0</v>
      </c>
      <c r="AO225" s="497">
        <f t="shared" si="15"/>
        <v>0</v>
      </c>
      <c r="AP225" s="497">
        <f t="shared" si="15"/>
        <v>0</v>
      </c>
      <c r="AQ225" s="497">
        <f t="shared" si="15"/>
        <v>0</v>
      </c>
      <c r="AR225" s="497">
        <f t="shared" si="15"/>
        <v>0</v>
      </c>
      <c r="AS225" s="497">
        <f t="shared" si="15"/>
        <v>0</v>
      </c>
      <c r="AT225" s="497">
        <f t="shared" si="15"/>
        <v>0</v>
      </c>
      <c r="AU225" s="497">
        <f t="shared" si="15"/>
        <v>0</v>
      </c>
      <c r="AV225" s="497">
        <f t="shared" si="15"/>
        <v>0</v>
      </c>
      <c r="AW225" s="497">
        <f t="shared" si="15"/>
        <v>0</v>
      </c>
      <c r="AX225" s="497">
        <f t="shared" si="15"/>
        <v>0</v>
      </c>
      <c r="AY225" s="497">
        <f t="shared" si="15"/>
        <v>0</v>
      </c>
    </row>
    <row r="226" spans="1:51" s="61" customFormat="1">
      <c r="A226" s="563" t="s">
        <v>17</v>
      </c>
      <c r="B226" s="497">
        <f>+B209</f>
        <v>0</v>
      </c>
      <c r="C226" s="497">
        <f t="shared" ref="C226:AY226" si="16">+C209</f>
        <v>0</v>
      </c>
      <c r="D226" s="497">
        <f t="shared" si="16"/>
        <v>0</v>
      </c>
      <c r="E226" s="497">
        <f t="shared" si="16"/>
        <v>0</v>
      </c>
      <c r="F226" s="497">
        <f t="shared" si="16"/>
        <v>0</v>
      </c>
      <c r="G226" s="497">
        <f t="shared" si="16"/>
        <v>0</v>
      </c>
      <c r="H226" s="497">
        <f t="shared" si="16"/>
        <v>22</v>
      </c>
      <c r="I226" s="497">
        <f t="shared" si="16"/>
        <v>4</v>
      </c>
      <c r="J226" s="497">
        <f t="shared" si="16"/>
        <v>388</v>
      </c>
      <c r="K226" s="497">
        <f t="shared" si="16"/>
        <v>7</v>
      </c>
      <c r="L226" s="497">
        <f t="shared" si="16"/>
        <v>131</v>
      </c>
      <c r="M226" s="497">
        <f t="shared" si="16"/>
        <v>6</v>
      </c>
      <c r="N226" s="497">
        <f t="shared" si="16"/>
        <v>16</v>
      </c>
      <c r="O226" s="497">
        <f t="shared" si="16"/>
        <v>3</v>
      </c>
      <c r="P226" s="497">
        <f t="shared" si="16"/>
        <v>0</v>
      </c>
      <c r="Q226" s="497">
        <f t="shared" si="16"/>
        <v>0</v>
      </c>
      <c r="R226" s="497">
        <f t="shared" si="16"/>
        <v>161</v>
      </c>
      <c r="S226" s="497">
        <f t="shared" si="16"/>
        <v>6</v>
      </c>
      <c r="T226" s="497">
        <f t="shared" si="16"/>
        <v>0</v>
      </c>
      <c r="U226" s="497">
        <f t="shared" si="16"/>
        <v>0</v>
      </c>
      <c r="V226" s="497">
        <f t="shared" si="16"/>
        <v>0</v>
      </c>
      <c r="W226" s="497">
        <f t="shared" si="16"/>
        <v>0</v>
      </c>
      <c r="X226" s="497">
        <f t="shared" si="16"/>
        <v>0</v>
      </c>
      <c r="Y226" s="497">
        <f t="shared" si="16"/>
        <v>0</v>
      </c>
      <c r="Z226" s="497">
        <f t="shared" si="16"/>
        <v>0</v>
      </c>
      <c r="AA226" s="497">
        <f t="shared" si="16"/>
        <v>0</v>
      </c>
      <c r="AB226" s="497">
        <f t="shared" si="16"/>
        <v>0</v>
      </c>
      <c r="AC226" s="497">
        <f t="shared" si="16"/>
        <v>60</v>
      </c>
      <c r="AD226" s="497">
        <f t="shared" si="16"/>
        <v>0</v>
      </c>
      <c r="AE226" s="497">
        <f t="shared" si="16"/>
        <v>0</v>
      </c>
      <c r="AF226" s="497">
        <f t="shared" si="16"/>
        <v>0</v>
      </c>
      <c r="AG226" s="497">
        <f t="shared" si="16"/>
        <v>0</v>
      </c>
      <c r="AH226" s="497">
        <f t="shared" si="16"/>
        <v>0</v>
      </c>
      <c r="AI226" s="497">
        <f t="shared" si="16"/>
        <v>0</v>
      </c>
      <c r="AJ226" s="497">
        <f t="shared" si="16"/>
        <v>0</v>
      </c>
      <c r="AK226" s="497">
        <f t="shared" si="16"/>
        <v>0</v>
      </c>
      <c r="AL226" s="497">
        <f t="shared" si="16"/>
        <v>0</v>
      </c>
      <c r="AM226" s="497">
        <f t="shared" si="16"/>
        <v>0</v>
      </c>
      <c r="AN226" s="497">
        <f t="shared" si="16"/>
        <v>0</v>
      </c>
      <c r="AO226" s="497">
        <f t="shared" si="16"/>
        <v>0</v>
      </c>
      <c r="AP226" s="497">
        <f t="shared" si="16"/>
        <v>0</v>
      </c>
      <c r="AQ226" s="497">
        <f t="shared" si="16"/>
        <v>0</v>
      </c>
      <c r="AR226" s="497">
        <f t="shared" si="16"/>
        <v>0</v>
      </c>
      <c r="AS226" s="497">
        <f t="shared" si="16"/>
        <v>0</v>
      </c>
      <c r="AT226" s="497">
        <f t="shared" si="16"/>
        <v>0</v>
      </c>
      <c r="AU226" s="497">
        <f t="shared" si="16"/>
        <v>0</v>
      </c>
      <c r="AV226" s="497">
        <f t="shared" si="16"/>
        <v>0</v>
      </c>
      <c r="AW226" s="497">
        <f t="shared" si="16"/>
        <v>0</v>
      </c>
      <c r="AX226" s="497">
        <f t="shared" si="16"/>
        <v>41</v>
      </c>
      <c r="AY226" s="497">
        <f t="shared" si="16"/>
        <v>2</v>
      </c>
    </row>
    <row r="227" spans="1:51" s="61" customFormat="1">
      <c r="A227" s="565" t="s">
        <v>22</v>
      </c>
      <c r="B227" s="541">
        <f t="shared" ref="B227:H227" si="17">SUM(B220:B226)</f>
        <v>151900</v>
      </c>
      <c r="C227" s="521">
        <f t="shared" si="17"/>
        <v>4</v>
      </c>
      <c r="D227" s="541">
        <f t="shared" si="17"/>
        <v>0</v>
      </c>
      <c r="E227" s="521">
        <f t="shared" si="17"/>
        <v>0</v>
      </c>
      <c r="F227" s="541">
        <f t="shared" si="17"/>
        <v>0</v>
      </c>
      <c r="G227" s="521">
        <f t="shared" si="17"/>
        <v>0</v>
      </c>
      <c r="H227" s="541">
        <f t="shared" si="17"/>
        <v>202</v>
      </c>
      <c r="I227" s="521">
        <f t="shared" ref="I227:AY227" si="18">SUM(I220:I226)</f>
        <v>16</v>
      </c>
      <c r="J227" s="541">
        <f t="shared" si="18"/>
        <v>7301</v>
      </c>
      <c r="K227" s="521">
        <f t="shared" si="18"/>
        <v>23</v>
      </c>
      <c r="L227" s="541">
        <f t="shared" si="18"/>
        <v>584</v>
      </c>
      <c r="M227" s="521">
        <f t="shared" si="18"/>
        <v>28</v>
      </c>
      <c r="N227" s="541">
        <f t="shared" si="18"/>
        <v>25</v>
      </c>
      <c r="O227" s="521">
        <f t="shared" si="18"/>
        <v>5</v>
      </c>
      <c r="P227" s="541">
        <f t="shared" si="18"/>
        <v>0</v>
      </c>
      <c r="Q227" s="521">
        <f t="shared" si="18"/>
        <v>0</v>
      </c>
      <c r="R227" s="541">
        <f t="shared" si="18"/>
        <v>1273</v>
      </c>
      <c r="S227" s="521">
        <f t="shared" si="18"/>
        <v>29</v>
      </c>
      <c r="T227" s="541">
        <f t="shared" si="18"/>
        <v>0</v>
      </c>
      <c r="U227" s="521">
        <f t="shared" si="18"/>
        <v>0</v>
      </c>
      <c r="V227" s="541">
        <f t="shared" si="18"/>
        <v>0</v>
      </c>
      <c r="W227" s="521">
        <f t="shared" si="18"/>
        <v>0</v>
      </c>
      <c r="X227" s="541">
        <f t="shared" si="18"/>
        <v>0</v>
      </c>
      <c r="Y227" s="521">
        <f t="shared" si="18"/>
        <v>0</v>
      </c>
      <c r="Z227" s="541">
        <f t="shared" si="18"/>
        <v>0</v>
      </c>
      <c r="AA227" s="521">
        <f t="shared" si="18"/>
        <v>0</v>
      </c>
      <c r="AB227" s="541">
        <f t="shared" si="18"/>
        <v>0</v>
      </c>
      <c r="AC227" s="521">
        <f t="shared" si="18"/>
        <v>331</v>
      </c>
      <c r="AD227" s="541">
        <f t="shared" si="18"/>
        <v>890</v>
      </c>
      <c r="AE227" s="521">
        <f t="shared" si="18"/>
        <v>1</v>
      </c>
      <c r="AF227" s="541">
        <f t="shared" si="18"/>
        <v>1</v>
      </c>
      <c r="AG227" s="521">
        <f t="shared" si="18"/>
        <v>1</v>
      </c>
      <c r="AH227" s="541">
        <f t="shared" si="18"/>
        <v>0</v>
      </c>
      <c r="AI227" s="521">
        <f t="shared" si="18"/>
        <v>0</v>
      </c>
      <c r="AJ227" s="541">
        <f t="shared" si="18"/>
        <v>58</v>
      </c>
      <c r="AK227" s="521">
        <f t="shared" si="18"/>
        <v>3</v>
      </c>
      <c r="AL227" s="541">
        <f t="shared" si="18"/>
        <v>0</v>
      </c>
      <c r="AM227" s="521">
        <f t="shared" si="18"/>
        <v>0</v>
      </c>
      <c r="AN227" s="541">
        <f t="shared" si="18"/>
        <v>10</v>
      </c>
      <c r="AO227" s="521">
        <f t="shared" si="18"/>
        <v>1</v>
      </c>
      <c r="AP227" s="541">
        <f t="shared" si="18"/>
        <v>0</v>
      </c>
      <c r="AQ227" s="521">
        <f t="shared" si="18"/>
        <v>0</v>
      </c>
      <c r="AR227" s="541">
        <f t="shared" si="18"/>
        <v>0</v>
      </c>
      <c r="AS227" s="521">
        <f t="shared" si="18"/>
        <v>0</v>
      </c>
      <c r="AT227" s="541">
        <f t="shared" si="18"/>
        <v>0</v>
      </c>
      <c r="AU227" s="521">
        <f t="shared" si="18"/>
        <v>0</v>
      </c>
      <c r="AV227" s="541">
        <f t="shared" si="18"/>
        <v>0</v>
      </c>
      <c r="AW227" s="521">
        <f t="shared" si="18"/>
        <v>0</v>
      </c>
      <c r="AX227" s="541">
        <f t="shared" si="18"/>
        <v>327</v>
      </c>
      <c r="AY227" s="521">
        <f t="shared" si="18"/>
        <v>8</v>
      </c>
    </row>
  </sheetData>
  <mergeCells count="239">
    <mergeCell ref="AX218:AY218"/>
    <mergeCell ref="A5:A6"/>
    <mergeCell ref="A27:A28"/>
    <mergeCell ref="A69:A70"/>
    <mergeCell ref="A88:A89"/>
    <mergeCell ref="A138:A139"/>
    <mergeCell ref="A159:A160"/>
    <mergeCell ref="A199:A200"/>
    <mergeCell ref="A218:A219"/>
    <mergeCell ref="AB218:AC218"/>
    <mergeCell ref="AD218:AE218"/>
    <mergeCell ref="AF218:AG218"/>
    <mergeCell ref="AH218:AI218"/>
    <mergeCell ref="AJ218:AK218"/>
    <mergeCell ref="AL218:AM218"/>
    <mergeCell ref="AN218:AO218"/>
    <mergeCell ref="AP218:AQ218"/>
    <mergeCell ref="AR218:AS218"/>
    <mergeCell ref="Q215:AA215"/>
    <mergeCell ref="T216:W216"/>
    <mergeCell ref="B218:C218"/>
    <mergeCell ref="D218:E218"/>
    <mergeCell ref="F218:G218"/>
    <mergeCell ref="H218:I218"/>
    <mergeCell ref="J218:K218"/>
    <mergeCell ref="L218:M218"/>
    <mergeCell ref="N218:O218"/>
    <mergeCell ref="P218:Q218"/>
    <mergeCell ref="R218:S218"/>
    <mergeCell ref="A155:AW155"/>
    <mergeCell ref="T156:Z156"/>
    <mergeCell ref="T157:W157"/>
    <mergeCell ref="B159:C159"/>
    <mergeCell ref="D159:E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V159:W159"/>
    <mergeCell ref="X159:Y159"/>
    <mergeCell ref="T218:U218"/>
    <mergeCell ref="V218:W218"/>
    <mergeCell ref="X218:Y218"/>
    <mergeCell ref="Z218:AA218"/>
    <mergeCell ref="AJ199:AK199"/>
    <mergeCell ref="AL199:AM199"/>
    <mergeCell ref="AN199:AO199"/>
    <mergeCell ref="AP199:AQ199"/>
    <mergeCell ref="AR199:AS199"/>
    <mergeCell ref="T199:U199"/>
    <mergeCell ref="V199:W199"/>
    <mergeCell ref="X199:Y199"/>
    <mergeCell ref="Z199:AA199"/>
    <mergeCell ref="AB199:AC199"/>
    <mergeCell ref="AD199:AE199"/>
    <mergeCell ref="AT199:AU199"/>
    <mergeCell ref="AV199:AW199"/>
    <mergeCell ref="AF199:AG199"/>
    <mergeCell ref="AH199:AI199"/>
    <mergeCell ref="AT218:AU218"/>
    <mergeCell ref="AV218:AW218"/>
    <mergeCell ref="AX199:AY199"/>
    <mergeCell ref="A214:AW214"/>
    <mergeCell ref="AR159:AS159"/>
    <mergeCell ref="AT159:AU159"/>
    <mergeCell ref="AV159:AW159"/>
    <mergeCell ref="AX159:AY159"/>
    <mergeCell ref="A195:AW195"/>
    <mergeCell ref="R196:AC196"/>
    <mergeCell ref="S197:V197"/>
    <mergeCell ref="B199:C199"/>
    <mergeCell ref="D199:E199"/>
    <mergeCell ref="F199:G199"/>
    <mergeCell ref="H199:I199"/>
    <mergeCell ref="J199:K199"/>
    <mergeCell ref="L199:M199"/>
    <mergeCell ref="N199:O199"/>
    <mergeCell ref="P199:Q199"/>
    <mergeCell ref="R199:S199"/>
    <mergeCell ref="AR138:AS138"/>
    <mergeCell ref="AT138:AU138"/>
    <mergeCell ref="AV138:AW138"/>
    <mergeCell ref="AX138:AY138"/>
    <mergeCell ref="Z159:AA159"/>
    <mergeCell ref="AB159:AC159"/>
    <mergeCell ref="AD159:AE159"/>
    <mergeCell ref="AF159:AG159"/>
    <mergeCell ref="AH159:AI159"/>
    <mergeCell ref="AJ159:AK159"/>
    <mergeCell ref="AL159:AM159"/>
    <mergeCell ref="AN159:AO159"/>
    <mergeCell ref="AP159:AQ159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AP138:AQ138"/>
    <mergeCell ref="U136:X136"/>
    <mergeCell ref="B138:C138"/>
    <mergeCell ref="D138:E138"/>
    <mergeCell ref="F138:G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A134:AW134"/>
    <mergeCell ref="S135:AB135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B88:C88"/>
    <mergeCell ref="D88:E88"/>
    <mergeCell ref="F88:G88"/>
    <mergeCell ref="H88:I88"/>
    <mergeCell ref="J88:K88"/>
    <mergeCell ref="L88:M88"/>
    <mergeCell ref="N88:O88"/>
    <mergeCell ref="P88:Q88"/>
    <mergeCell ref="R88:S88"/>
    <mergeCell ref="AL88:AM88"/>
    <mergeCell ref="AN88:AO88"/>
    <mergeCell ref="AP88:AQ88"/>
    <mergeCell ref="AR88:AS88"/>
    <mergeCell ref="AT88:AU88"/>
    <mergeCell ref="AV88:AW88"/>
    <mergeCell ref="AX69:AY69"/>
    <mergeCell ref="A84:AW84"/>
    <mergeCell ref="S86:V86"/>
    <mergeCell ref="J79:K79"/>
    <mergeCell ref="R79:S79"/>
    <mergeCell ref="AN79:AO79"/>
    <mergeCell ref="L79:M79"/>
    <mergeCell ref="AL69:AM69"/>
    <mergeCell ref="AN69:AO69"/>
    <mergeCell ref="AP69:AQ69"/>
    <mergeCell ref="AR69:AS69"/>
    <mergeCell ref="AT69:AU69"/>
    <mergeCell ref="AV69:AW69"/>
    <mergeCell ref="X69:Y69"/>
    <mergeCell ref="Z69:AA69"/>
    <mergeCell ref="AB69:AC69"/>
    <mergeCell ref="AD69:AE69"/>
    <mergeCell ref="AF69:AG69"/>
    <mergeCell ref="AH69:AI69"/>
    <mergeCell ref="AJ69:AK69"/>
    <mergeCell ref="AX88:AY88"/>
    <mergeCell ref="AT27:AU27"/>
    <mergeCell ref="AV27:AW27"/>
    <mergeCell ref="AX27:AY27"/>
    <mergeCell ref="A65:AW65"/>
    <mergeCell ref="Q66:AB66"/>
    <mergeCell ref="T67:W67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T69:U69"/>
    <mergeCell ref="V69:W69"/>
    <mergeCell ref="AB27:AC27"/>
    <mergeCell ref="AD27:AE27"/>
    <mergeCell ref="AF27:AG27"/>
    <mergeCell ref="AH27:AI27"/>
    <mergeCell ref="AJ27:AK27"/>
    <mergeCell ref="AL27:AM27"/>
    <mergeCell ref="AN27:AO27"/>
    <mergeCell ref="AP27:AQ27"/>
    <mergeCell ref="AR27:AS27"/>
    <mergeCell ref="T24:Z24"/>
    <mergeCell ref="T25:W25"/>
    <mergeCell ref="B27:C27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N5:AO5"/>
    <mergeCell ref="AP5:AQ5"/>
    <mergeCell ref="AR5:AS5"/>
    <mergeCell ref="AT5:AU5"/>
    <mergeCell ref="AV5:AW5"/>
    <mergeCell ref="AX5:AY5"/>
    <mergeCell ref="A23:AU23"/>
    <mergeCell ref="R20:S20"/>
    <mergeCell ref="R21:S21"/>
    <mergeCell ref="J39:K39"/>
    <mergeCell ref="L39:M39"/>
    <mergeCell ref="A1:AW1"/>
    <mergeCell ref="T2:Z2"/>
    <mergeCell ref="U3:Y3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</mergeCells>
  <pageMargins left="0.7" right="0.7" top="0.75" bottom="0.75" header="0.3" footer="0.3"/>
  <pageSetup paperSize="9" scale="50" fitToHeight="2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0"/>
  </sheetPr>
  <dimension ref="A1:R295"/>
  <sheetViews>
    <sheetView topLeftCell="A64" workbookViewId="0">
      <selection activeCell="G154" sqref="G154"/>
    </sheetView>
  </sheetViews>
  <sheetFormatPr defaultColWidth="9" defaultRowHeight="15"/>
  <cols>
    <col min="1" max="1" width="23.42578125" customWidth="1"/>
    <col min="2" max="2" width="9" style="232" customWidth="1"/>
    <col min="3" max="3" width="9.140625" style="232" customWidth="1"/>
    <col min="4" max="4" width="9" style="232" customWidth="1"/>
    <col min="5" max="5" width="9.85546875" style="232" customWidth="1"/>
    <col min="6" max="6" width="9" style="232" customWidth="1"/>
    <col min="7" max="7" width="9.28515625" style="232" customWidth="1"/>
    <col min="8" max="8" width="9" style="232" customWidth="1"/>
    <col min="9" max="9" width="9.42578125" style="232" customWidth="1"/>
    <col min="10" max="10" width="8.85546875" style="232" customWidth="1"/>
    <col min="11" max="11" width="8.7109375" style="232" customWidth="1"/>
    <col min="12" max="14" width="9.7109375" style="232" customWidth="1"/>
    <col min="15" max="15" width="12.5703125" style="232" customWidth="1"/>
    <col min="16" max="17" width="10.140625" style="169" customWidth="1"/>
    <col min="19" max="19" width="14.28515625" customWidth="1"/>
    <col min="257" max="257" width="23.42578125" customWidth="1"/>
    <col min="258" max="272" width="9.7109375" customWidth="1"/>
    <col min="273" max="273" width="11.5703125" customWidth="1"/>
    <col min="275" max="275" width="14.28515625" customWidth="1"/>
    <col min="513" max="513" width="23.42578125" customWidth="1"/>
    <col min="514" max="528" width="9.7109375" customWidth="1"/>
    <col min="529" max="529" width="11.5703125" customWidth="1"/>
    <col min="531" max="531" width="14.28515625" customWidth="1"/>
    <col min="769" max="769" width="23.42578125" customWidth="1"/>
    <col min="770" max="784" width="9.7109375" customWidth="1"/>
    <col min="785" max="785" width="11.5703125" customWidth="1"/>
    <col min="787" max="787" width="14.28515625" customWidth="1"/>
    <col min="1025" max="1025" width="23.42578125" customWidth="1"/>
    <col min="1026" max="1040" width="9.7109375" customWidth="1"/>
    <col min="1041" max="1041" width="11.5703125" customWidth="1"/>
    <col min="1043" max="1043" width="14.28515625" customWidth="1"/>
    <col min="1281" max="1281" width="23.42578125" customWidth="1"/>
    <col min="1282" max="1296" width="9.7109375" customWidth="1"/>
    <col min="1297" max="1297" width="11.5703125" customWidth="1"/>
    <col min="1299" max="1299" width="14.28515625" customWidth="1"/>
    <col min="1537" max="1537" width="23.42578125" customWidth="1"/>
    <col min="1538" max="1552" width="9.7109375" customWidth="1"/>
    <col min="1553" max="1553" width="11.5703125" customWidth="1"/>
    <col min="1555" max="1555" width="14.28515625" customWidth="1"/>
    <col min="1793" max="1793" width="23.42578125" customWidth="1"/>
    <col min="1794" max="1808" width="9.7109375" customWidth="1"/>
    <col min="1809" max="1809" width="11.5703125" customWidth="1"/>
    <col min="1811" max="1811" width="14.28515625" customWidth="1"/>
    <col min="2049" max="2049" width="23.42578125" customWidth="1"/>
    <col min="2050" max="2064" width="9.7109375" customWidth="1"/>
    <col min="2065" max="2065" width="11.5703125" customWidth="1"/>
    <col min="2067" max="2067" width="14.28515625" customWidth="1"/>
    <col min="2305" max="2305" width="23.42578125" customWidth="1"/>
    <col min="2306" max="2320" width="9.7109375" customWidth="1"/>
    <col min="2321" max="2321" width="11.5703125" customWidth="1"/>
    <col min="2323" max="2323" width="14.28515625" customWidth="1"/>
    <col min="2561" max="2561" width="23.42578125" customWidth="1"/>
    <col min="2562" max="2576" width="9.7109375" customWidth="1"/>
    <col min="2577" max="2577" width="11.5703125" customWidth="1"/>
    <col min="2579" max="2579" width="14.28515625" customWidth="1"/>
    <col min="2817" max="2817" width="23.42578125" customWidth="1"/>
    <col min="2818" max="2832" width="9.7109375" customWidth="1"/>
    <col min="2833" max="2833" width="11.5703125" customWidth="1"/>
    <col min="2835" max="2835" width="14.28515625" customWidth="1"/>
    <col min="3073" max="3073" width="23.42578125" customWidth="1"/>
    <col min="3074" max="3088" width="9.7109375" customWidth="1"/>
    <col min="3089" max="3089" width="11.5703125" customWidth="1"/>
    <col min="3091" max="3091" width="14.28515625" customWidth="1"/>
    <col min="3329" max="3329" width="23.42578125" customWidth="1"/>
    <col min="3330" max="3344" width="9.7109375" customWidth="1"/>
    <col min="3345" max="3345" width="11.5703125" customWidth="1"/>
    <col min="3347" max="3347" width="14.28515625" customWidth="1"/>
    <col min="3585" max="3585" width="23.42578125" customWidth="1"/>
    <col min="3586" max="3600" width="9.7109375" customWidth="1"/>
    <col min="3601" max="3601" width="11.5703125" customWidth="1"/>
    <col min="3603" max="3603" width="14.28515625" customWidth="1"/>
    <col min="3841" max="3841" width="23.42578125" customWidth="1"/>
    <col min="3842" max="3856" width="9.7109375" customWidth="1"/>
    <col min="3857" max="3857" width="11.5703125" customWidth="1"/>
    <col min="3859" max="3859" width="14.28515625" customWidth="1"/>
    <col min="4097" max="4097" width="23.42578125" customWidth="1"/>
    <col min="4098" max="4112" width="9.7109375" customWidth="1"/>
    <col min="4113" max="4113" width="11.5703125" customWidth="1"/>
    <col min="4115" max="4115" width="14.28515625" customWidth="1"/>
    <col min="4353" max="4353" width="23.42578125" customWidth="1"/>
    <col min="4354" max="4368" width="9.7109375" customWidth="1"/>
    <col min="4369" max="4369" width="11.5703125" customWidth="1"/>
    <col min="4371" max="4371" width="14.28515625" customWidth="1"/>
    <col min="4609" max="4609" width="23.42578125" customWidth="1"/>
    <col min="4610" max="4624" width="9.7109375" customWidth="1"/>
    <col min="4625" max="4625" width="11.5703125" customWidth="1"/>
    <col min="4627" max="4627" width="14.28515625" customWidth="1"/>
    <col min="4865" max="4865" width="23.42578125" customWidth="1"/>
    <col min="4866" max="4880" width="9.7109375" customWidth="1"/>
    <col min="4881" max="4881" width="11.5703125" customWidth="1"/>
    <col min="4883" max="4883" width="14.28515625" customWidth="1"/>
    <col min="5121" max="5121" width="23.42578125" customWidth="1"/>
    <col min="5122" max="5136" width="9.7109375" customWidth="1"/>
    <col min="5137" max="5137" width="11.5703125" customWidth="1"/>
    <col min="5139" max="5139" width="14.28515625" customWidth="1"/>
    <col min="5377" max="5377" width="23.42578125" customWidth="1"/>
    <col min="5378" max="5392" width="9.7109375" customWidth="1"/>
    <col min="5393" max="5393" width="11.5703125" customWidth="1"/>
    <col min="5395" max="5395" width="14.28515625" customWidth="1"/>
    <col min="5633" max="5633" width="23.42578125" customWidth="1"/>
    <col min="5634" max="5648" width="9.7109375" customWidth="1"/>
    <col min="5649" max="5649" width="11.5703125" customWidth="1"/>
    <col min="5651" max="5651" width="14.28515625" customWidth="1"/>
    <col min="5889" max="5889" width="23.42578125" customWidth="1"/>
    <col min="5890" max="5904" width="9.7109375" customWidth="1"/>
    <col min="5905" max="5905" width="11.5703125" customWidth="1"/>
    <col min="5907" max="5907" width="14.28515625" customWidth="1"/>
    <col min="6145" max="6145" width="23.42578125" customWidth="1"/>
    <col min="6146" max="6160" width="9.7109375" customWidth="1"/>
    <col min="6161" max="6161" width="11.5703125" customWidth="1"/>
    <col min="6163" max="6163" width="14.28515625" customWidth="1"/>
    <col min="6401" max="6401" width="23.42578125" customWidth="1"/>
    <col min="6402" max="6416" width="9.7109375" customWidth="1"/>
    <col min="6417" max="6417" width="11.5703125" customWidth="1"/>
    <col min="6419" max="6419" width="14.28515625" customWidth="1"/>
    <col min="6657" max="6657" width="23.42578125" customWidth="1"/>
    <col min="6658" max="6672" width="9.7109375" customWidth="1"/>
    <col min="6673" max="6673" width="11.5703125" customWidth="1"/>
    <col min="6675" max="6675" width="14.28515625" customWidth="1"/>
    <col min="6913" max="6913" width="23.42578125" customWidth="1"/>
    <col min="6914" max="6928" width="9.7109375" customWidth="1"/>
    <col min="6929" max="6929" width="11.5703125" customWidth="1"/>
    <col min="6931" max="6931" width="14.28515625" customWidth="1"/>
    <col min="7169" max="7169" width="23.42578125" customWidth="1"/>
    <col min="7170" max="7184" width="9.7109375" customWidth="1"/>
    <col min="7185" max="7185" width="11.5703125" customWidth="1"/>
    <col min="7187" max="7187" width="14.28515625" customWidth="1"/>
    <col min="7425" max="7425" width="23.42578125" customWidth="1"/>
    <col min="7426" max="7440" width="9.7109375" customWidth="1"/>
    <col min="7441" max="7441" width="11.5703125" customWidth="1"/>
    <col min="7443" max="7443" width="14.28515625" customWidth="1"/>
    <col min="7681" max="7681" width="23.42578125" customWidth="1"/>
    <col min="7682" max="7696" width="9.7109375" customWidth="1"/>
    <col min="7697" max="7697" width="11.5703125" customWidth="1"/>
    <col min="7699" max="7699" width="14.28515625" customWidth="1"/>
    <col min="7937" max="7937" width="23.42578125" customWidth="1"/>
    <col min="7938" max="7952" width="9.7109375" customWidth="1"/>
    <col min="7953" max="7953" width="11.5703125" customWidth="1"/>
    <col min="7955" max="7955" width="14.28515625" customWidth="1"/>
    <col min="8193" max="8193" width="23.42578125" customWidth="1"/>
    <col min="8194" max="8208" width="9.7109375" customWidth="1"/>
    <col min="8209" max="8209" width="11.5703125" customWidth="1"/>
    <col min="8211" max="8211" width="14.28515625" customWidth="1"/>
    <col min="8449" max="8449" width="23.42578125" customWidth="1"/>
    <col min="8450" max="8464" width="9.7109375" customWidth="1"/>
    <col min="8465" max="8465" width="11.5703125" customWidth="1"/>
    <col min="8467" max="8467" width="14.28515625" customWidth="1"/>
    <col min="8705" max="8705" width="23.42578125" customWidth="1"/>
    <col min="8706" max="8720" width="9.7109375" customWidth="1"/>
    <col min="8721" max="8721" width="11.5703125" customWidth="1"/>
    <col min="8723" max="8723" width="14.28515625" customWidth="1"/>
    <col min="8961" max="8961" width="23.42578125" customWidth="1"/>
    <col min="8962" max="8976" width="9.7109375" customWidth="1"/>
    <col min="8977" max="8977" width="11.5703125" customWidth="1"/>
    <col min="8979" max="8979" width="14.28515625" customWidth="1"/>
    <col min="9217" max="9217" width="23.42578125" customWidth="1"/>
    <col min="9218" max="9232" width="9.7109375" customWidth="1"/>
    <col min="9233" max="9233" width="11.5703125" customWidth="1"/>
    <col min="9235" max="9235" width="14.28515625" customWidth="1"/>
    <col min="9473" max="9473" width="23.42578125" customWidth="1"/>
    <col min="9474" max="9488" width="9.7109375" customWidth="1"/>
    <col min="9489" max="9489" width="11.5703125" customWidth="1"/>
    <col min="9491" max="9491" width="14.28515625" customWidth="1"/>
    <col min="9729" max="9729" width="23.42578125" customWidth="1"/>
    <col min="9730" max="9744" width="9.7109375" customWidth="1"/>
    <col min="9745" max="9745" width="11.5703125" customWidth="1"/>
    <col min="9747" max="9747" width="14.28515625" customWidth="1"/>
    <col min="9985" max="9985" width="23.42578125" customWidth="1"/>
    <col min="9986" max="10000" width="9.7109375" customWidth="1"/>
    <col min="10001" max="10001" width="11.5703125" customWidth="1"/>
    <col min="10003" max="10003" width="14.28515625" customWidth="1"/>
    <col min="10241" max="10241" width="23.42578125" customWidth="1"/>
    <col min="10242" max="10256" width="9.7109375" customWidth="1"/>
    <col min="10257" max="10257" width="11.5703125" customWidth="1"/>
    <col min="10259" max="10259" width="14.28515625" customWidth="1"/>
    <col min="10497" max="10497" width="23.42578125" customWidth="1"/>
    <col min="10498" max="10512" width="9.7109375" customWidth="1"/>
    <col min="10513" max="10513" width="11.5703125" customWidth="1"/>
    <col min="10515" max="10515" width="14.28515625" customWidth="1"/>
    <col min="10753" max="10753" width="23.42578125" customWidth="1"/>
    <col min="10754" max="10768" width="9.7109375" customWidth="1"/>
    <col min="10769" max="10769" width="11.5703125" customWidth="1"/>
    <col min="10771" max="10771" width="14.28515625" customWidth="1"/>
    <col min="11009" max="11009" width="23.42578125" customWidth="1"/>
    <col min="11010" max="11024" width="9.7109375" customWidth="1"/>
    <col min="11025" max="11025" width="11.5703125" customWidth="1"/>
    <col min="11027" max="11027" width="14.28515625" customWidth="1"/>
    <col min="11265" max="11265" width="23.42578125" customWidth="1"/>
    <col min="11266" max="11280" width="9.7109375" customWidth="1"/>
    <col min="11281" max="11281" width="11.5703125" customWidth="1"/>
    <col min="11283" max="11283" width="14.28515625" customWidth="1"/>
    <col min="11521" max="11521" width="23.42578125" customWidth="1"/>
    <col min="11522" max="11536" width="9.7109375" customWidth="1"/>
    <col min="11537" max="11537" width="11.5703125" customWidth="1"/>
    <col min="11539" max="11539" width="14.28515625" customWidth="1"/>
    <col min="11777" max="11777" width="23.42578125" customWidth="1"/>
    <col min="11778" max="11792" width="9.7109375" customWidth="1"/>
    <col min="11793" max="11793" width="11.5703125" customWidth="1"/>
    <col min="11795" max="11795" width="14.28515625" customWidth="1"/>
    <col min="12033" max="12033" width="23.42578125" customWidth="1"/>
    <col min="12034" max="12048" width="9.7109375" customWidth="1"/>
    <col min="12049" max="12049" width="11.5703125" customWidth="1"/>
    <col min="12051" max="12051" width="14.28515625" customWidth="1"/>
    <col min="12289" max="12289" width="23.42578125" customWidth="1"/>
    <col min="12290" max="12304" width="9.7109375" customWidth="1"/>
    <col min="12305" max="12305" width="11.5703125" customWidth="1"/>
    <col min="12307" max="12307" width="14.28515625" customWidth="1"/>
    <col min="12545" max="12545" width="23.42578125" customWidth="1"/>
    <col min="12546" max="12560" width="9.7109375" customWidth="1"/>
    <col min="12561" max="12561" width="11.5703125" customWidth="1"/>
    <col min="12563" max="12563" width="14.28515625" customWidth="1"/>
    <col min="12801" max="12801" width="23.42578125" customWidth="1"/>
    <col min="12802" max="12816" width="9.7109375" customWidth="1"/>
    <col min="12817" max="12817" width="11.5703125" customWidth="1"/>
    <col min="12819" max="12819" width="14.28515625" customWidth="1"/>
    <col min="13057" max="13057" width="23.42578125" customWidth="1"/>
    <col min="13058" max="13072" width="9.7109375" customWidth="1"/>
    <col min="13073" max="13073" width="11.5703125" customWidth="1"/>
    <col min="13075" max="13075" width="14.28515625" customWidth="1"/>
    <col min="13313" max="13313" width="23.42578125" customWidth="1"/>
    <col min="13314" max="13328" width="9.7109375" customWidth="1"/>
    <col min="13329" max="13329" width="11.5703125" customWidth="1"/>
    <col min="13331" max="13331" width="14.28515625" customWidth="1"/>
    <col min="13569" max="13569" width="23.42578125" customWidth="1"/>
    <col min="13570" max="13584" width="9.7109375" customWidth="1"/>
    <col min="13585" max="13585" width="11.5703125" customWidth="1"/>
    <col min="13587" max="13587" width="14.28515625" customWidth="1"/>
    <col min="13825" max="13825" width="23.42578125" customWidth="1"/>
    <col min="13826" max="13840" width="9.7109375" customWidth="1"/>
    <col min="13841" max="13841" width="11.5703125" customWidth="1"/>
    <col min="13843" max="13843" width="14.28515625" customWidth="1"/>
    <col min="14081" max="14081" width="23.42578125" customWidth="1"/>
    <col min="14082" max="14096" width="9.7109375" customWidth="1"/>
    <col min="14097" max="14097" width="11.5703125" customWidth="1"/>
    <col min="14099" max="14099" width="14.28515625" customWidth="1"/>
    <col min="14337" max="14337" width="23.42578125" customWidth="1"/>
    <col min="14338" max="14352" width="9.7109375" customWidth="1"/>
    <col min="14353" max="14353" width="11.5703125" customWidth="1"/>
    <col min="14355" max="14355" width="14.28515625" customWidth="1"/>
    <col min="14593" max="14593" width="23.42578125" customWidth="1"/>
    <col min="14594" max="14608" width="9.7109375" customWidth="1"/>
    <col min="14609" max="14609" width="11.5703125" customWidth="1"/>
    <col min="14611" max="14611" width="14.28515625" customWidth="1"/>
    <col min="14849" max="14849" width="23.42578125" customWidth="1"/>
    <col min="14850" max="14864" width="9.7109375" customWidth="1"/>
    <col min="14865" max="14865" width="11.5703125" customWidth="1"/>
    <col min="14867" max="14867" width="14.28515625" customWidth="1"/>
    <col min="15105" max="15105" width="23.42578125" customWidth="1"/>
    <col min="15106" max="15120" width="9.7109375" customWidth="1"/>
    <col min="15121" max="15121" width="11.5703125" customWidth="1"/>
    <col min="15123" max="15123" width="14.28515625" customWidth="1"/>
    <col min="15361" max="15361" width="23.42578125" customWidth="1"/>
    <col min="15362" max="15376" width="9.7109375" customWidth="1"/>
    <col min="15377" max="15377" width="11.5703125" customWidth="1"/>
    <col min="15379" max="15379" width="14.28515625" customWidth="1"/>
    <col min="15617" max="15617" width="23.42578125" customWidth="1"/>
    <col min="15618" max="15632" width="9.7109375" customWidth="1"/>
    <col min="15633" max="15633" width="11.5703125" customWidth="1"/>
    <col min="15635" max="15635" width="14.28515625" customWidth="1"/>
    <col min="15873" max="15873" width="23.42578125" customWidth="1"/>
    <col min="15874" max="15888" width="9.7109375" customWidth="1"/>
    <col min="15889" max="15889" width="11.5703125" customWidth="1"/>
    <col min="15891" max="15891" width="14.28515625" customWidth="1"/>
    <col min="16129" max="16129" width="23.42578125" customWidth="1"/>
    <col min="16130" max="16144" width="9.7109375" customWidth="1"/>
    <col min="16145" max="16145" width="11.5703125" customWidth="1"/>
    <col min="16147" max="16147" width="14.28515625" customWidth="1"/>
  </cols>
  <sheetData>
    <row r="1" spans="1:17" ht="15" customHeight="1"/>
    <row r="2" spans="1:17" s="231" customFormat="1" ht="15" customHeight="1">
      <c r="A2" s="1740" t="s">
        <v>1333</v>
      </c>
      <c r="B2" s="1740"/>
      <c r="C2" s="1740"/>
      <c r="D2" s="1740"/>
      <c r="E2" s="1740"/>
      <c r="F2" s="1740"/>
      <c r="G2" s="1740"/>
      <c r="H2" s="1740"/>
      <c r="I2" s="1740"/>
      <c r="J2" s="1740"/>
      <c r="K2" s="1740"/>
      <c r="L2" s="1740"/>
      <c r="M2" s="1740"/>
      <c r="N2" s="1740"/>
      <c r="O2" s="1740"/>
      <c r="P2" s="1740"/>
      <c r="Q2" s="288"/>
    </row>
    <row r="3" spans="1:17" s="231" customFormat="1" ht="15" customHeight="1">
      <c r="A3" s="1740" t="s">
        <v>1</v>
      </c>
      <c r="B3" s="1740"/>
      <c r="C3" s="1740"/>
      <c r="D3" s="1740"/>
      <c r="E3" s="1740"/>
      <c r="F3" s="1740"/>
      <c r="G3" s="1740"/>
      <c r="H3" s="1740"/>
      <c r="I3" s="1740"/>
      <c r="J3" s="1740"/>
      <c r="K3" s="1740"/>
      <c r="L3" s="1740"/>
      <c r="M3" s="1740"/>
      <c r="N3" s="1740"/>
      <c r="O3" s="1740"/>
      <c r="P3" s="1740"/>
      <c r="Q3" s="288"/>
    </row>
    <row r="4" spans="1:17" ht="15" customHeight="1"/>
    <row r="5" spans="1:17" ht="20.25" customHeight="1">
      <c r="A5" s="1568" t="s">
        <v>1272</v>
      </c>
      <c r="B5" s="1741" t="s">
        <v>1235</v>
      </c>
      <c r="C5" s="1742"/>
      <c r="D5" s="1743" t="s">
        <v>1273</v>
      </c>
      <c r="E5" s="1744"/>
      <c r="F5" s="1745" t="s">
        <v>1274</v>
      </c>
      <c r="G5" s="1746"/>
      <c r="H5" s="1747" t="s">
        <v>1334</v>
      </c>
      <c r="I5" s="1748"/>
      <c r="J5" s="1745" t="s">
        <v>1202</v>
      </c>
      <c r="K5" s="1746"/>
      <c r="L5" s="1747" t="s">
        <v>1276</v>
      </c>
      <c r="M5" s="1748"/>
      <c r="N5" s="1745" t="s">
        <v>1335</v>
      </c>
      <c r="O5" s="1746"/>
      <c r="P5" s="1749" t="s">
        <v>22</v>
      </c>
      <c r="Q5" s="1750"/>
    </row>
    <row r="6" spans="1:17" ht="20.25" customHeight="1">
      <c r="A6" s="1574"/>
      <c r="B6" s="233" t="s">
        <v>1336</v>
      </c>
      <c r="C6" s="234" t="s">
        <v>1337</v>
      </c>
      <c r="D6" s="235" t="s">
        <v>1338</v>
      </c>
      <c r="E6" s="236" t="s">
        <v>1337</v>
      </c>
      <c r="F6" s="237" t="s">
        <v>1338</v>
      </c>
      <c r="G6" s="234" t="s">
        <v>1337</v>
      </c>
      <c r="H6" s="235" t="s">
        <v>1338</v>
      </c>
      <c r="I6" s="236" t="s">
        <v>1337</v>
      </c>
      <c r="J6" s="237" t="s">
        <v>1338</v>
      </c>
      <c r="K6" s="234" t="s">
        <v>1337</v>
      </c>
      <c r="L6" s="235" t="s">
        <v>1338</v>
      </c>
      <c r="M6" s="236" t="s">
        <v>1337</v>
      </c>
      <c r="N6" s="237" t="s">
        <v>1338</v>
      </c>
      <c r="O6" s="234" t="s">
        <v>1337</v>
      </c>
      <c r="P6" s="273" t="s">
        <v>1338</v>
      </c>
      <c r="Q6" s="289" t="s">
        <v>1337</v>
      </c>
    </row>
    <row r="7" spans="1:17" ht="20.25" customHeight="1">
      <c r="A7" s="238">
        <v>500</v>
      </c>
      <c r="B7" s="239"/>
      <c r="C7" s="240"/>
      <c r="D7" s="239"/>
      <c r="E7" s="240"/>
      <c r="F7" s="241"/>
      <c r="G7" s="242"/>
      <c r="H7" s="243"/>
      <c r="I7" s="274"/>
      <c r="J7" s="241"/>
      <c r="K7" s="274"/>
      <c r="L7" s="275"/>
      <c r="M7" s="276"/>
      <c r="N7" s="241"/>
      <c r="O7" s="274"/>
      <c r="P7" s="277"/>
      <c r="Q7" s="290"/>
    </row>
    <row r="8" spans="1:17" ht="20.25" customHeight="1">
      <c r="A8" s="244" t="s">
        <v>1339</v>
      </c>
      <c r="B8" s="245"/>
      <c r="C8" s="246"/>
      <c r="D8" s="245">
        <v>1</v>
      </c>
      <c r="E8" s="246">
        <v>10000</v>
      </c>
      <c r="F8" s="247"/>
      <c r="G8" s="248"/>
      <c r="H8" s="249"/>
      <c r="I8" s="278"/>
      <c r="J8" s="247"/>
      <c r="K8" s="278"/>
      <c r="L8" s="247">
        <v>1</v>
      </c>
      <c r="M8" s="248">
        <v>3000</v>
      </c>
      <c r="N8" s="247">
        <v>4</v>
      </c>
      <c r="O8" s="278">
        <v>37000</v>
      </c>
      <c r="P8" s="279">
        <f>+B8+D8+F8+H8+J8+L8+N8</f>
        <v>6</v>
      </c>
      <c r="Q8" s="279">
        <f>+C8+E8+G8+I8+K8+M8+O8</f>
        <v>50000</v>
      </c>
    </row>
    <row r="9" spans="1:17" ht="20.25" customHeight="1">
      <c r="A9" s="244" t="s">
        <v>1340</v>
      </c>
      <c r="B9" s="245"/>
      <c r="C9" s="246"/>
      <c r="D9" s="245"/>
      <c r="E9" s="246"/>
      <c r="F9" s="247"/>
      <c r="G9" s="248"/>
      <c r="H9" s="249"/>
      <c r="I9" s="278"/>
      <c r="J9" s="247">
        <v>1</v>
      </c>
      <c r="K9" s="278">
        <v>11000</v>
      </c>
      <c r="L9" s="247"/>
      <c r="M9" s="248"/>
      <c r="N9" s="247">
        <v>6</v>
      </c>
      <c r="O9" s="278">
        <v>85000</v>
      </c>
      <c r="P9" s="279">
        <f t="shared" ref="P9:P36" si="0">+B9+D9+F9+H9+J9+L9+N9</f>
        <v>7</v>
      </c>
      <c r="Q9" s="279">
        <f t="shared" ref="Q9:Q36" si="1">+C9+E9+G9+I9+K9+M9+O9</f>
        <v>96000</v>
      </c>
    </row>
    <row r="10" spans="1:17" ht="20.25" customHeight="1">
      <c r="A10" s="244" t="s">
        <v>1341</v>
      </c>
      <c r="B10" s="245">
        <v>1</v>
      </c>
      <c r="C10" s="246">
        <v>40000</v>
      </c>
      <c r="D10" s="245">
        <v>1</v>
      </c>
      <c r="E10" s="246">
        <v>20000</v>
      </c>
      <c r="F10" s="247"/>
      <c r="G10" s="248"/>
      <c r="H10" s="249"/>
      <c r="I10" s="278"/>
      <c r="J10" s="247">
        <v>1</v>
      </c>
      <c r="K10" s="278">
        <v>16000</v>
      </c>
      <c r="L10" s="247"/>
      <c r="M10" s="248"/>
      <c r="N10" s="247">
        <v>13</v>
      </c>
      <c r="O10" s="278">
        <v>239000</v>
      </c>
      <c r="P10" s="279">
        <f t="shared" si="0"/>
        <v>16</v>
      </c>
      <c r="Q10" s="279">
        <f t="shared" si="1"/>
        <v>315000</v>
      </c>
    </row>
    <row r="11" spans="1:17" ht="20.25" customHeight="1">
      <c r="A11" s="244" t="s">
        <v>1342</v>
      </c>
      <c r="B11" s="245"/>
      <c r="C11" s="246"/>
      <c r="D11" s="245">
        <v>1</v>
      </c>
      <c r="E11" s="246">
        <v>30000</v>
      </c>
      <c r="F11" s="247">
        <v>1</v>
      </c>
      <c r="G11" s="248">
        <v>24500</v>
      </c>
      <c r="H11" s="249"/>
      <c r="I11" s="278"/>
      <c r="J11" s="247">
        <v>2</v>
      </c>
      <c r="K11" s="278">
        <v>53000</v>
      </c>
      <c r="L11" s="247">
        <v>1</v>
      </c>
      <c r="M11" s="248">
        <v>23000</v>
      </c>
      <c r="N11" s="247">
        <v>3</v>
      </c>
      <c r="O11" s="278">
        <v>77000</v>
      </c>
      <c r="P11" s="279">
        <f t="shared" si="0"/>
        <v>8</v>
      </c>
      <c r="Q11" s="279">
        <f t="shared" si="1"/>
        <v>207500</v>
      </c>
    </row>
    <row r="12" spans="1:17" ht="20.25" customHeight="1">
      <c r="A12" s="244" t="s">
        <v>1343</v>
      </c>
      <c r="B12" s="245">
        <v>2</v>
      </c>
      <c r="C12" s="246">
        <v>75000</v>
      </c>
      <c r="D12" s="245">
        <v>2</v>
      </c>
      <c r="E12" s="246">
        <v>72000</v>
      </c>
      <c r="F12" s="247">
        <v>1</v>
      </c>
      <c r="G12" s="248">
        <v>40000</v>
      </c>
      <c r="H12" s="249">
        <v>1</v>
      </c>
      <c r="I12" s="278">
        <v>40000</v>
      </c>
      <c r="J12" s="247"/>
      <c r="K12" s="278"/>
      <c r="L12" s="247">
        <v>2</v>
      </c>
      <c r="M12" s="248">
        <v>67000</v>
      </c>
      <c r="N12" s="247">
        <v>5</v>
      </c>
      <c r="O12" s="278">
        <v>169000</v>
      </c>
      <c r="P12" s="279">
        <f t="shared" si="0"/>
        <v>13</v>
      </c>
      <c r="Q12" s="279">
        <f t="shared" si="1"/>
        <v>463000</v>
      </c>
    </row>
    <row r="13" spans="1:17" ht="20.25" customHeight="1">
      <c r="A13" s="244" t="s">
        <v>1344</v>
      </c>
      <c r="B13" s="245">
        <v>3</v>
      </c>
      <c r="C13" s="246">
        <v>140000</v>
      </c>
      <c r="D13" s="245">
        <v>1</v>
      </c>
      <c r="E13" s="246">
        <v>42000</v>
      </c>
      <c r="F13" s="247">
        <v>1</v>
      </c>
      <c r="G13" s="248">
        <v>50000</v>
      </c>
      <c r="H13" s="249"/>
      <c r="I13" s="278"/>
      <c r="J13" s="247">
        <v>5</v>
      </c>
      <c r="K13" s="278">
        <v>235000</v>
      </c>
      <c r="L13" s="247">
        <v>1</v>
      </c>
      <c r="M13" s="248">
        <v>50000</v>
      </c>
      <c r="N13" s="247">
        <v>2</v>
      </c>
      <c r="O13" s="278">
        <v>100000</v>
      </c>
      <c r="P13" s="279">
        <f t="shared" si="0"/>
        <v>13</v>
      </c>
      <c r="Q13" s="279">
        <f t="shared" si="1"/>
        <v>617000</v>
      </c>
    </row>
    <row r="14" spans="1:17" ht="20.25" customHeight="1">
      <c r="A14" s="244" t="s">
        <v>1345</v>
      </c>
      <c r="B14" s="245">
        <v>1</v>
      </c>
      <c r="C14" s="246">
        <v>52000</v>
      </c>
      <c r="D14" s="245">
        <v>2</v>
      </c>
      <c r="E14" s="246">
        <v>109000</v>
      </c>
      <c r="F14" s="247">
        <v>3</v>
      </c>
      <c r="G14" s="248">
        <v>176000</v>
      </c>
      <c r="H14" s="249"/>
      <c r="I14" s="278"/>
      <c r="J14" s="247">
        <v>1</v>
      </c>
      <c r="K14" s="278">
        <v>58000</v>
      </c>
      <c r="L14" s="247"/>
      <c r="M14" s="248"/>
      <c r="N14" s="247">
        <v>1</v>
      </c>
      <c r="O14" s="278">
        <v>60000</v>
      </c>
      <c r="P14" s="279">
        <f t="shared" si="0"/>
        <v>8</v>
      </c>
      <c r="Q14" s="279">
        <f t="shared" si="1"/>
        <v>455000</v>
      </c>
    </row>
    <row r="15" spans="1:17" ht="20.25" customHeight="1">
      <c r="A15" s="244" t="s">
        <v>1346</v>
      </c>
      <c r="B15" s="245"/>
      <c r="C15" s="246"/>
      <c r="D15" s="245"/>
      <c r="E15" s="246"/>
      <c r="F15" s="247"/>
      <c r="G15" s="248"/>
      <c r="H15" s="249"/>
      <c r="I15" s="278"/>
      <c r="J15" s="247">
        <v>1</v>
      </c>
      <c r="K15" s="278">
        <v>66000</v>
      </c>
      <c r="L15" s="247">
        <v>2</v>
      </c>
      <c r="M15" s="248">
        <v>140000</v>
      </c>
      <c r="N15" s="247">
        <v>8</v>
      </c>
      <c r="O15" s="278">
        <v>529000</v>
      </c>
      <c r="P15" s="279">
        <f t="shared" si="0"/>
        <v>11</v>
      </c>
      <c r="Q15" s="279">
        <f t="shared" si="1"/>
        <v>735000</v>
      </c>
    </row>
    <row r="16" spans="1:17" ht="20.25" customHeight="1">
      <c r="A16" s="244" t="s">
        <v>1347</v>
      </c>
      <c r="B16" s="245">
        <v>1</v>
      </c>
      <c r="C16" s="246">
        <v>80000</v>
      </c>
      <c r="D16" s="245">
        <v>1</v>
      </c>
      <c r="E16" s="246">
        <v>80000</v>
      </c>
      <c r="F16" s="247">
        <v>1</v>
      </c>
      <c r="G16" s="248">
        <v>80000</v>
      </c>
      <c r="H16" s="249"/>
      <c r="I16" s="278"/>
      <c r="J16" s="247">
        <v>2</v>
      </c>
      <c r="K16" s="278">
        <v>155000</v>
      </c>
      <c r="L16" s="247"/>
      <c r="M16" s="248"/>
      <c r="N16" s="247">
        <v>1</v>
      </c>
      <c r="O16" s="278">
        <v>77000</v>
      </c>
      <c r="P16" s="279">
        <f t="shared" si="0"/>
        <v>6</v>
      </c>
      <c r="Q16" s="279">
        <f t="shared" si="1"/>
        <v>472000</v>
      </c>
    </row>
    <row r="17" spans="1:17" ht="20.25" customHeight="1">
      <c r="A17" s="244" t="s">
        <v>1348</v>
      </c>
      <c r="B17" s="245">
        <v>2</v>
      </c>
      <c r="C17" s="246">
        <v>167700</v>
      </c>
      <c r="D17" s="245">
        <v>2</v>
      </c>
      <c r="E17" s="246">
        <v>218700</v>
      </c>
      <c r="F17" s="247"/>
      <c r="G17" s="248"/>
      <c r="H17" s="249"/>
      <c r="I17" s="278"/>
      <c r="J17" s="247"/>
      <c r="K17" s="278"/>
      <c r="L17" s="247"/>
      <c r="M17" s="248"/>
      <c r="N17" s="247">
        <v>2</v>
      </c>
      <c r="O17" s="278">
        <v>170000</v>
      </c>
      <c r="P17" s="279">
        <f t="shared" si="0"/>
        <v>6</v>
      </c>
      <c r="Q17" s="279">
        <f t="shared" si="1"/>
        <v>556400</v>
      </c>
    </row>
    <row r="18" spans="1:17" ht="20.25" customHeight="1">
      <c r="A18" s="244" t="s">
        <v>1349</v>
      </c>
      <c r="B18" s="245">
        <v>1</v>
      </c>
      <c r="C18" s="246">
        <v>96000</v>
      </c>
      <c r="D18" s="245"/>
      <c r="E18" s="246"/>
      <c r="F18" s="247"/>
      <c r="G18" s="248"/>
      <c r="H18" s="249"/>
      <c r="I18" s="278"/>
      <c r="J18" s="247"/>
      <c r="K18" s="278"/>
      <c r="L18" s="247"/>
      <c r="M18" s="248"/>
      <c r="N18" s="247">
        <v>3</v>
      </c>
      <c r="O18" s="278">
        <v>285000</v>
      </c>
      <c r="P18" s="279">
        <f t="shared" si="0"/>
        <v>4</v>
      </c>
      <c r="Q18" s="279">
        <f t="shared" si="1"/>
        <v>381000</v>
      </c>
    </row>
    <row r="19" spans="1:17" ht="20.25" customHeight="1">
      <c r="A19" s="244" t="s">
        <v>1350</v>
      </c>
      <c r="B19" s="245">
        <v>1</v>
      </c>
      <c r="C19" s="246">
        <v>110000</v>
      </c>
      <c r="D19" s="245"/>
      <c r="E19" s="246"/>
      <c r="F19" s="247"/>
      <c r="G19" s="248"/>
      <c r="H19" s="249"/>
      <c r="I19" s="278"/>
      <c r="J19" s="247"/>
      <c r="K19" s="280"/>
      <c r="L19" s="247"/>
      <c r="M19" s="248"/>
      <c r="N19" s="247">
        <v>1</v>
      </c>
      <c r="O19" s="278">
        <v>110000</v>
      </c>
      <c r="P19" s="279">
        <f t="shared" si="0"/>
        <v>2</v>
      </c>
      <c r="Q19" s="279">
        <f t="shared" si="1"/>
        <v>220000</v>
      </c>
    </row>
    <row r="20" spans="1:17" ht="20.25" customHeight="1">
      <c r="A20" s="244" t="s">
        <v>1351</v>
      </c>
      <c r="B20" s="245"/>
      <c r="C20" s="246"/>
      <c r="D20" s="245">
        <v>3</v>
      </c>
      <c r="E20" s="246">
        <v>360000</v>
      </c>
      <c r="F20" s="247"/>
      <c r="G20" s="248"/>
      <c r="H20" s="249">
        <v>1</v>
      </c>
      <c r="I20" s="278">
        <v>120000</v>
      </c>
      <c r="J20" s="247"/>
      <c r="K20" s="281"/>
      <c r="L20" s="247">
        <v>3</v>
      </c>
      <c r="M20" s="248">
        <v>346000</v>
      </c>
      <c r="N20" s="247"/>
      <c r="O20" s="278"/>
      <c r="P20" s="279">
        <f t="shared" si="0"/>
        <v>7</v>
      </c>
      <c r="Q20" s="279">
        <f t="shared" si="1"/>
        <v>826000</v>
      </c>
    </row>
    <row r="21" spans="1:17" ht="20.25" customHeight="1">
      <c r="A21" s="244" t="s">
        <v>1352</v>
      </c>
      <c r="B21" s="245">
        <v>1</v>
      </c>
      <c r="C21" s="246">
        <v>130000</v>
      </c>
      <c r="D21" s="245"/>
      <c r="E21" s="246"/>
      <c r="F21" s="247">
        <v>1</v>
      </c>
      <c r="G21" s="248">
        <v>130000</v>
      </c>
      <c r="H21" s="249"/>
      <c r="I21" s="278"/>
      <c r="J21" s="247">
        <v>1</v>
      </c>
      <c r="K21" s="281">
        <v>124000</v>
      </c>
      <c r="L21" s="247"/>
      <c r="M21" s="248"/>
      <c r="N21" s="247">
        <v>1</v>
      </c>
      <c r="O21" s="278">
        <v>121000</v>
      </c>
      <c r="P21" s="279">
        <f t="shared" si="0"/>
        <v>4</v>
      </c>
      <c r="Q21" s="279">
        <f t="shared" si="1"/>
        <v>505000</v>
      </c>
    </row>
    <row r="22" spans="1:17" ht="20.25" customHeight="1">
      <c r="A22" s="244" t="s">
        <v>1353</v>
      </c>
      <c r="B22" s="245"/>
      <c r="C22" s="246"/>
      <c r="D22" s="245"/>
      <c r="E22" s="246"/>
      <c r="F22" s="247"/>
      <c r="G22" s="248"/>
      <c r="H22" s="249"/>
      <c r="I22" s="278"/>
      <c r="J22" s="247"/>
      <c r="K22" s="280"/>
      <c r="L22" s="247"/>
      <c r="M22" s="248"/>
      <c r="N22" s="247"/>
      <c r="O22" s="278"/>
      <c r="P22" s="279">
        <f t="shared" si="0"/>
        <v>0</v>
      </c>
      <c r="Q22" s="279">
        <f t="shared" si="1"/>
        <v>0</v>
      </c>
    </row>
    <row r="23" spans="1:17" ht="20.25" customHeight="1">
      <c r="A23" s="244" t="s">
        <v>1354</v>
      </c>
      <c r="B23" s="245"/>
      <c r="C23" s="246"/>
      <c r="D23" s="245"/>
      <c r="E23" s="246"/>
      <c r="F23" s="247"/>
      <c r="G23" s="248"/>
      <c r="H23" s="249"/>
      <c r="I23" s="278"/>
      <c r="J23" s="247"/>
      <c r="K23" s="278"/>
      <c r="L23" s="247">
        <v>1</v>
      </c>
      <c r="M23" s="248">
        <v>145000</v>
      </c>
      <c r="N23" s="247"/>
      <c r="O23" s="278"/>
      <c r="P23" s="279">
        <f t="shared" si="0"/>
        <v>1</v>
      </c>
      <c r="Q23" s="279">
        <f t="shared" si="1"/>
        <v>145000</v>
      </c>
    </row>
    <row r="24" spans="1:17" ht="20.25" customHeight="1">
      <c r="A24" s="244" t="s">
        <v>1355</v>
      </c>
      <c r="B24" s="245">
        <v>1</v>
      </c>
      <c r="C24" s="246">
        <v>160000</v>
      </c>
      <c r="D24" s="245">
        <v>1</v>
      </c>
      <c r="E24" s="246">
        <v>160000</v>
      </c>
      <c r="F24" s="247"/>
      <c r="G24" s="248"/>
      <c r="H24" s="249"/>
      <c r="I24" s="278"/>
      <c r="J24" s="247"/>
      <c r="K24" s="278"/>
      <c r="L24" s="247">
        <v>1</v>
      </c>
      <c r="M24" s="248">
        <v>156000</v>
      </c>
      <c r="N24" s="247"/>
      <c r="O24" s="278"/>
      <c r="P24" s="279">
        <f t="shared" si="0"/>
        <v>3</v>
      </c>
      <c r="Q24" s="279">
        <f t="shared" si="1"/>
        <v>476000</v>
      </c>
    </row>
    <row r="25" spans="1:17" ht="20.25" customHeight="1">
      <c r="A25" s="244" t="s">
        <v>1356</v>
      </c>
      <c r="B25" s="245"/>
      <c r="C25" s="246"/>
      <c r="D25" s="245">
        <v>1</v>
      </c>
      <c r="E25" s="246">
        <v>161200</v>
      </c>
      <c r="F25" s="247">
        <v>1</v>
      </c>
      <c r="G25" s="248">
        <v>170000</v>
      </c>
      <c r="H25" s="249"/>
      <c r="I25" s="278"/>
      <c r="J25" s="247"/>
      <c r="K25" s="278"/>
      <c r="L25" s="247">
        <v>1</v>
      </c>
      <c r="M25" s="248">
        <v>170000</v>
      </c>
      <c r="N25" s="247">
        <v>2</v>
      </c>
      <c r="O25" s="278">
        <v>340000</v>
      </c>
      <c r="P25" s="279">
        <f t="shared" si="0"/>
        <v>5</v>
      </c>
      <c r="Q25" s="279">
        <f t="shared" si="1"/>
        <v>841200</v>
      </c>
    </row>
    <row r="26" spans="1:17" ht="20.25" customHeight="1">
      <c r="A26" s="244" t="s">
        <v>1357</v>
      </c>
      <c r="B26" s="245"/>
      <c r="C26" s="246"/>
      <c r="D26" s="245"/>
      <c r="E26" s="246"/>
      <c r="F26" s="247"/>
      <c r="G26" s="248"/>
      <c r="H26" s="249"/>
      <c r="I26" s="278"/>
      <c r="J26" s="247">
        <v>2</v>
      </c>
      <c r="K26" s="278">
        <v>346400</v>
      </c>
      <c r="L26" s="247">
        <v>2</v>
      </c>
      <c r="M26" s="248">
        <v>351000</v>
      </c>
      <c r="N26" s="247"/>
      <c r="O26" s="278"/>
      <c r="P26" s="279">
        <f t="shared" si="0"/>
        <v>4</v>
      </c>
      <c r="Q26" s="279">
        <f t="shared" si="1"/>
        <v>697400</v>
      </c>
    </row>
    <row r="27" spans="1:17" ht="20.25" customHeight="1">
      <c r="A27" s="244" t="s">
        <v>1358</v>
      </c>
      <c r="B27" s="245"/>
      <c r="C27" s="246"/>
      <c r="D27" s="245"/>
      <c r="E27" s="246"/>
      <c r="F27" s="247"/>
      <c r="G27" s="248"/>
      <c r="H27" s="249"/>
      <c r="I27" s="278"/>
      <c r="J27" s="247"/>
      <c r="K27" s="278"/>
      <c r="L27" s="247"/>
      <c r="M27" s="248"/>
      <c r="N27" s="247"/>
      <c r="O27" s="278"/>
      <c r="P27" s="279">
        <f t="shared" si="0"/>
        <v>0</v>
      </c>
      <c r="Q27" s="279">
        <f t="shared" si="1"/>
        <v>0</v>
      </c>
    </row>
    <row r="28" spans="1:17" ht="20.25" customHeight="1">
      <c r="A28" s="244" t="s">
        <v>1359</v>
      </c>
      <c r="B28" s="245"/>
      <c r="C28" s="246"/>
      <c r="D28" s="245">
        <v>2</v>
      </c>
      <c r="E28" s="246">
        <v>400000</v>
      </c>
      <c r="F28" s="247">
        <v>1</v>
      </c>
      <c r="G28" s="248">
        <v>200000</v>
      </c>
      <c r="H28" s="249"/>
      <c r="I28" s="278"/>
      <c r="J28" s="247"/>
      <c r="K28" s="278"/>
      <c r="L28" s="247"/>
      <c r="M28" s="248"/>
      <c r="N28" s="247"/>
      <c r="O28" s="278"/>
      <c r="P28" s="279">
        <f t="shared" si="0"/>
        <v>3</v>
      </c>
      <c r="Q28" s="279">
        <f t="shared" si="1"/>
        <v>600000</v>
      </c>
    </row>
    <row r="29" spans="1:17" ht="20.25" customHeight="1">
      <c r="A29" s="250" t="s">
        <v>1360</v>
      </c>
      <c r="B29" s="245"/>
      <c r="C29" s="246"/>
      <c r="D29" s="245"/>
      <c r="E29" s="246"/>
      <c r="F29" s="247"/>
      <c r="G29" s="248"/>
      <c r="H29" s="249"/>
      <c r="I29" s="278"/>
      <c r="J29" s="247"/>
      <c r="K29" s="280"/>
      <c r="L29" s="247">
        <v>1</v>
      </c>
      <c r="M29" s="248">
        <v>220000</v>
      </c>
      <c r="N29" s="247">
        <v>4</v>
      </c>
      <c r="O29" s="278">
        <v>913000</v>
      </c>
      <c r="P29" s="279">
        <f t="shared" si="0"/>
        <v>5</v>
      </c>
      <c r="Q29" s="279">
        <f t="shared" si="1"/>
        <v>1133000</v>
      </c>
    </row>
    <row r="30" spans="1:17" ht="20.25" customHeight="1">
      <c r="A30" s="250" t="s">
        <v>1361</v>
      </c>
      <c r="B30" s="245"/>
      <c r="C30" s="246"/>
      <c r="D30" s="245">
        <v>1</v>
      </c>
      <c r="E30" s="246">
        <v>260000</v>
      </c>
      <c r="F30" s="247"/>
      <c r="G30" s="248"/>
      <c r="H30" s="249">
        <v>1</v>
      </c>
      <c r="I30" s="282">
        <v>252000</v>
      </c>
      <c r="J30" s="247"/>
      <c r="K30" s="278"/>
      <c r="L30" s="247">
        <v>1</v>
      </c>
      <c r="M30" s="248">
        <v>280000</v>
      </c>
      <c r="N30" s="247">
        <v>1</v>
      </c>
      <c r="O30" s="278">
        <v>270000</v>
      </c>
      <c r="P30" s="279">
        <f t="shared" si="0"/>
        <v>4</v>
      </c>
      <c r="Q30" s="279">
        <f t="shared" si="1"/>
        <v>1062000</v>
      </c>
    </row>
    <row r="31" spans="1:17" ht="20.25" customHeight="1">
      <c r="A31" s="250" t="s">
        <v>1362</v>
      </c>
      <c r="B31" s="245">
        <v>3</v>
      </c>
      <c r="C31" s="246">
        <v>1022000</v>
      </c>
      <c r="D31" s="245">
        <v>1</v>
      </c>
      <c r="E31" s="246">
        <v>300000</v>
      </c>
      <c r="F31" s="247"/>
      <c r="G31" s="248"/>
      <c r="H31" s="249">
        <v>1</v>
      </c>
      <c r="I31" s="278">
        <v>300000</v>
      </c>
      <c r="J31" s="247">
        <v>2</v>
      </c>
      <c r="K31" s="278">
        <v>634700</v>
      </c>
      <c r="L31" s="247">
        <v>1</v>
      </c>
      <c r="M31" s="248">
        <v>300000</v>
      </c>
      <c r="N31" s="247"/>
      <c r="O31" s="278"/>
      <c r="P31" s="279">
        <f t="shared" si="0"/>
        <v>8</v>
      </c>
      <c r="Q31" s="279">
        <f t="shared" si="1"/>
        <v>2556700</v>
      </c>
    </row>
    <row r="32" spans="1:17" ht="20.25" customHeight="1">
      <c r="A32" s="250" t="s">
        <v>1363</v>
      </c>
      <c r="B32" s="245"/>
      <c r="C32" s="246"/>
      <c r="D32" s="245"/>
      <c r="E32" s="246"/>
      <c r="F32" s="247"/>
      <c r="G32" s="248"/>
      <c r="H32" s="249"/>
      <c r="I32" s="278"/>
      <c r="J32" s="247"/>
      <c r="K32" s="278"/>
      <c r="L32" s="247">
        <v>1</v>
      </c>
      <c r="M32" s="248">
        <v>560000</v>
      </c>
      <c r="N32" s="247">
        <v>1</v>
      </c>
      <c r="O32" s="278">
        <v>451500</v>
      </c>
      <c r="P32" s="279">
        <f t="shared" si="0"/>
        <v>2</v>
      </c>
      <c r="Q32" s="279">
        <f t="shared" si="1"/>
        <v>1011500</v>
      </c>
    </row>
    <row r="33" spans="1:18" ht="20.25" customHeight="1">
      <c r="A33" s="250" t="s">
        <v>1364</v>
      </c>
      <c r="B33" s="245"/>
      <c r="C33" s="246"/>
      <c r="D33" s="245"/>
      <c r="E33" s="246"/>
      <c r="F33" s="247"/>
      <c r="G33" s="248"/>
      <c r="H33" s="249"/>
      <c r="I33" s="278"/>
      <c r="J33" s="247">
        <v>1</v>
      </c>
      <c r="K33" s="278">
        <v>624000</v>
      </c>
      <c r="L33" s="247">
        <v>1</v>
      </c>
      <c r="M33" s="248">
        <v>680000</v>
      </c>
      <c r="N33" s="247"/>
      <c r="O33" s="278"/>
      <c r="P33" s="279">
        <f t="shared" si="0"/>
        <v>2</v>
      </c>
      <c r="Q33" s="279">
        <f t="shared" si="1"/>
        <v>1304000</v>
      </c>
    </row>
    <row r="34" spans="1:18" ht="20.25" customHeight="1">
      <c r="A34" s="250" t="s">
        <v>1365</v>
      </c>
      <c r="B34" s="245"/>
      <c r="C34" s="246"/>
      <c r="D34" s="245"/>
      <c r="E34" s="246"/>
      <c r="F34" s="247"/>
      <c r="G34" s="248"/>
      <c r="H34" s="249"/>
      <c r="I34" s="278"/>
      <c r="J34" s="247"/>
      <c r="K34" s="278"/>
      <c r="L34" s="247">
        <v>5</v>
      </c>
      <c r="M34" s="248">
        <v>4200000</v>
      </c>
      <c r="N34" s="247"/>
      <c r="O34" s="278"/>
      <c r="P34" s="279">
        <f t="shared" si="0"/>
        <v>5</v>
      </c>
      <c r="Q34" s="279">
        <f t="shared" si="1"/>
        <v>4200000</v>
      </c>
    </row>
    <row r="35" spans="1:18" ht="20.25" customHeight="1">
      <c r="A35" s="251">
        <v>980000</v>
      </c>
      <c r="B35" s="245"/>
      <c r="C35" s="246"/>
      <c r="D35" s="245"/>
      <c r="E35" s="246"/>
      <c r="F35" s="247"/>
      <c r="G35" s="248"/>
      <c r="H35" s="249"/>
      <c r="I35" s="278"/>
      <c r="J35" s="247"/>
      <c r="K35" s="278"/>
      <c r="L35" s="247"/>
      <c r="M35" s="248"/>
      <c r="N35" s="247"/>
      <c r="O35" s="278"/>
      <c r="P35" s="279">
        <f t="shared" si="0"/>
        <v>0</v>
      </c>
      <c r="Q35" s="279">
        <f t="shared" si="1"/>
        <v>0</v>
      </c>
    </row>
    <row r="36" spans="1:18" ht="20.25" customHeight="1">
      <c r="A36" s="252">
        <v>1500000</v>
      </c>
      <c r="B36" s="253"/>
      <c r="C36" s="254"/>
      <c r="D36" s="253"/>
      <c r="E36" s="254"/>
      <c r="F36" s="255"/>
      <c r="G36" s="256"/>
      <c r="H36" s="257"/>
      <c r="I36" s="283"/>
      <c r="J36" s="255"/>
      <c r="K36" s="283"/>
      <c r="L36" s="284"/>
      <c r="M36" s="285"/>
      <c r="N36" s="255"/>
      <c r="O36" s="283"/>
      <c r="P36" s="279">
        <f t="shared" si="0"/>
        <v>0</v>
      </c>
      <c r="Q36" s="279">
        <f t="shared" si="1"/>
        <v>0</v>
      </c>
    </row>
    <row r="37" spans="1:18" ht="20.25" customHeight="1">
      <c r="A37" s="258" t="s">
        <v>22</v>
      </c>
      <c r="B37" s="259">
        <f>SUM(B7:B36)</f>
        <v>17</v>
      </c>
      <c r="C37" s="259">
        <f t="shared" ref="C37:Q37" si="2">SUM(C7:C36)</f>
        <v>2072700</v>
      </c>
      <c r="D37" s="259">
        <f t="shared" si="2"/>
        <v>20</v>
      </c>
      <c r="E37" s="259">
        <f t="shared" si="2"/>
        <v>2222900</v>
      </c>
      <c r="F37" s="259">
        <f t="shared" si="2"/>
        <v>10</v>
      </c>
      <c r="G37" s="259">
        <f t="shared" si="2"/>
        <v>870500</v>
      </c>
      <c r="H37" s="259">
        <f t="shared" si="2"/>
        <v>4</v>
      </c>
      <c r="I37" s="259">
        <f t="shared" si="2"/>
        <v>712000</v>
      </c>
      <c r="J37" s="259">
        <f>SUM(J7:J36)</f>
        <v>19</v>
      </c>
      <c r="K37" s="259">
        <f>SUM(K7:K36)</f>
        <v>2323100</v>
      </c>
      <c r="L37" s="259">
        <f t="shared" si="2"/>
        <v>25</v>
      </c>
      <c r="M37" s="259">
        <f t="shared" si="2"/>
        <v>7691000</v>
      </c>
      <c r="N37" s="259">
        <f t="shared" si="2"/>
        <v>58</v>
      </c>
      <c r="O37" s="259">
        <f t="shared" si="2"/>
        <v>4033500</v>
      </c>
      <c r="P37" s="259">
        <f t="shared" si="2"/>
        <v>153</v>
      </c>
      <c r="Q37" s="259">
        <f t="shared" si="2"/>
        <v>19925700</v>
      </c>
    </row>
    <row r="38" spans="1:18" ht="20.25" customHeight="1">
      <c r="A38" s="260"/>
      <c r="B38" s="261"/>
      <c r="C38" s="261"/>
      <c r="D38" s="261"/>
      <c r="E38" s="262"/>
      <c r="F38" s="262"/>
      <c r="G38" s="263"/>
      <c r="H38" s="263"/>
      <c r="I38" s="263"/>
      <c r="J38" s="263"/>
      <c r="K38" s="263"/>
      <c r="L38" s="263"/>
      <c r="M38" s="263"/>
      <c r="N38" s="263"/>
      <c r="O38" s="263"/>
      <c r="P38" s="286"/>
      <c r="Q38" s="291"/>
    </row>
    <row r="39" spans="1:18" ht="20.25" customHeight="1">
      <c r="A39" s="264"/>
      <c r="B39" s="265"/>
      <c r="C39" s="265"/>
      <c r="D39" s="265"/>
      <c r="E39" s="265"/>
      <c r="F39" s="265"/>
      <c r="G39" s="265"/>
      <c r="H39" s="265"/>
      <c r="I39" s="265"/>
      <c r="J39" s="265"/>
      <c r="K39" s="265"/>
      <c r="L39" s="265"/>
      <c r="M39" s="265"/>
      <c r="N39" s="265"/>
      <c r="O39" s="265"/>
      <c r="P39" s="184"/>
      <c r="Q39" s="184"/>
      <c r="R39" s="266"/>
    </row>
    <row r="40" spans="1:18" s="231" customFormat="1" ht="20.25" customHeight="1">
      <c r="A40" s="1751" t="s">
        <v>1366</v>
      </c>
      <c r="B40" s="1751"/>
      <c r="C40" s="1751"/>
      <c r="D40" s="1751"/>
      <c r="E40" s="1751"/>
      <c r="F40" s="1751"/>
      <c r="G40" s="1751"/>
      <c r="H40" s="1751"/>
      <c r="I40" s="1751"/>
      <c r="J40" s="1751"/>
      <c r="K40" s="1751"/>
      <c r="L40" s="1751"/>
      <c r="M40" s="1751"/>
      <c r="N40" s="1751"/>
      <c r="O40" s="1751"/>
      <c r="P40" s="1751"/>
      <c r="Q40" s="292"/>
      <c r="R40" s="293"/>
    </row>
    <row r="41" spans="1:18" s="231" customFormat="1" ht="20.25" customHeight="1">
      <c r="A41" s="1751" t="s">
        <v>1</v>
      </c>
      <c r="B41" s="1751"/>
      <c r="C41" s="1751"/>
      <c r="D41" s="1751"/>
      <c r="E41" s="1751"/>
      <c r="F41" s="1751"/>
      <c r="G41" s="1751"/>
      <c r="H41" s="1751"/>
      <c r="I41" s="1751"/>
      <c r="J41" s="1751"/>
      <c r="K41" s="1751"/>
      <c r="L41" s="1751"/>
      <c r="M41" s="1751"/>
      <c r="N41" s="1751"/>
      <c r="O41" s="1751"/>
      <c r="P41" s="1751"/>
      <c r="Q41" s="292"/>
      <c r="R41" s="293"/>
    </row>
    <row r="42" spans="1:18" ht="20.25" customHeight="1">
      <c r="A42" s="266"/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184"/>
      <c r="Q42" s="184"/>
      <c r="R42" s="266"/>
    </row>
    <row r="43" spans="1:18" ht="20.25" customHeight="1">
      <c r="A43" s="1568" t="s">
        <v>1272</v>
      </c>
      <c r="B43" s="1741" t="s">
        <v>1235</v>
      </c>
      <c r="C43" s="1742"/>
      <c r="D43" s="1743" t="s">
        <v>1273</v>
      </c>
      <c r="E43" s="1744"/>
      <c r="F43" s="1745" t="s">
        <v>1274</v>
      </c>
      <c r="G43" s="1746"/>
      <c r="H43" s="1747" t="s">
        <v>1334</v>
      </c>
      <c r="I43" s="1748"/>
      <c r="J43" s="1745" t="s">
        <v>1202</v>
      </c>
      <c r="K43" s="1746"/>
      <c r="L43" s="1747" t="s">
        <v>1276</v>
      </c>
      <c r="M43" s="1748"/>
      <c r="N43" s="1745" t="s">
        <v>1335</v>
      </c>
      <c r="O43" s="1746"/>
      <c r="P43" s="1749" t="s">
        <v>22</v>
      </c>
      <c r="Q43" s="1750"/>
    </row>
    <row r="44" spans="1:18" ht="20.25" customHeight="1">
      <c r="A44" s="1574"/>
      <c r="B44" s="233" t="s">
        <v>1336</v>
      </c>
      <c r="C44" s="234" t="s">
        <v>1337</v>
      </c>
      <c r="D44" s="235" t="s">
        <v>1338</v>
      </c>
      <c r="E44" s="236" t="s">
        <v>1337</v>
      </c>
      <c r="F44" s="237" t="s">
        <v>1338</v>
      </c>
      <c r="G44" s="234" t="s">
        <v>1337</v>
      </c>
      <c r="H44" s="235" t="s">
        <v>1338</v>
      </c>
      <c r="I44" s="236" t="s">
        <v>1337</v>
      </c>
      <c r="J44" s="237" t="s">
        <v>1338</v>
      </c>
      <c r="K44" s="234" t="s">
        <v>1337</v>
      </c>
      <c r="L44" s="235" t="s">
        <v>1338</v>
      </c>
      <c r="M44" s="236" t="s">
        <v>1337</v>
      </c>
      <c r="N44" s="237" t="s">
        <v>1338</v>
      </c>
      <c r="O44" s="234" t="s">
        <v>1337</v>
      </c>
      <c r="P44" s="273" t="s">
        <v>1338</v>
      </c>
      <c r="Q44" s="289" t="s">
        <v>1337</v>
      </c>
    </row>
    <row r="45" spans="1:18" ht="20.25" customHeight="1">
      <c r="A45" s="238">
        <v>500</v>
      </c>
      <c r="B45" s="239"/>
      <c r="C45" s="240"/>
      <c r="D45" s="267"/>
      <c r="E45" s="268"/>
      <c r="F45" s="239"/>
      <c r="G45" s="240"/>
      <c r="H45" s="267"/>
      <c r="I45" s="268"/>
      <c r="J45" s="239"/>
      <c r="K45" s="240"/>
      <c r="L45" s="267"/>
      <c r="M45" s="268"/>
      <c r="N45" s="239"/>
      <c r="O45" s="240"/>
      <c r="P45" s="287">
        <f>+N45+L45+J45+H45+F45+D45+B45</f>
        <v>0</v>
      </c>
      <c r="Q45" s="287">
        <f>+O45+M45+K45+I45+G45+E45+C45</f>
        <v>0</v>
      </c>
    </row>
    <row r="46" spans="1:18" ht="20.25" customHeight="1">
      <c r="A46" s="244" t="s">
        <v>1339</v>
      </c>
      <c r="B46" s="269"/>
      <c r="C46" s="270"/>
      <c r="D46" s="271"/>
      <c r="E46" s="272"/>
      <c r="F46" s="269"/>
      <c r="G46" s="270"/>
      <c r="H46" s="271"/>
      <c r="I46" s="272"/>
      <c r="J46" s="269"/>
      <c r="K46" s="270"/>
      <c r="L46" s="271"/>
      <c r="M46" s="272"/>
      <c r="N46" s="269"/>
      <c r="O46" s="270"/>
      <c r="P46" s="287">
        <f t="shared" ref="P46:P74" si="3">+N46+L46+J46+H46+F46+D46+B46</f>
        <v>0</v>
      </c>
      <c r="Q46" s="287">
        <f t="shared" ref="Q46:Q74" si="4">+O46+M46+K46+I46+G46+E46+C46</f>
        <v>0</v>
      </c>
    </row>
    <row r="47" spans="1:18" ht="20.25" customHeight="1">
      <c r="A47" s="244" t="s">
        <v>1340</v>
      </c>
      <c r="B47" s="269"/>
      <c r="C47" s="270"/>
      <c r="D47" s="271"/>
      <c r="E47" s="272"/>
      <c r="F47" s="269"/>
      <c r="G47" s="270"/>
      <c r="H47" s="271"/>
      <c r="I47" s="272"/>
      <c r="J47" s="269"/>
      <c r="K47" s="270"/>
      <c r="L47" s="271"/>
      <c r="M47" s="272"/>
      <c r="N47" s="269"/>
      <c r="O47" s="270"/>
      <c r="P47" s="287">
        <f t="shared" si="3"/>
        <v>0</v>
      </c>
      <c r="Q47" s="287">
        <f t="shared" si="4"/>
        <v>0</v>
      </c>
    </row>
    <row r="48" spans="1:18" ht="20.25" customHeight="1">
      <c r="A48" s="244" t="s">
        <v>1341</v>
      </c>
      <c r="B48" s="269"/>
      <c r="C48" s="270"/>
      <c r="D48" s="271"/>
      <c r="E48" s="272"/>
      <c r="F48" s="269"/>
      <c r="G48" s="270"/>
      <c r="H48" s="271"/>
      <c r="I48" s="272"/>
      <c r="J48" s="269"/>
      <c r="K48" s="270"/>
      <c r="L48" s="271"/>
      <c r="M48" s="272"/>
      <c r="N48" s="269"/>
      <c r="O48" s="270"/>
      <c r="P48" s="287">
        <f t="shared" si="3"/>
        <v>0</v>
      </c>
      <c r="Q48" s="287">
        <f t="shared" si="4"/>
        <v>0</v>
      </c>
    </row>
    <row r="49" spans="1:17" ht="20.25" customHeight="1">
      <c r="A49" s="244" t="s">
        <v>1342</v>
      </c>
      <c r="B49" s="269"/>
      <c r="C49" s="270"/>
      <c r="D49" s="271"/>
      <c r="E49" s="272"/>
      <c r="F49" s="269"/>
      <c r="G49" s="270"/>
      <c r="H49" s="271"/>
      <c r="I49" s="272"/>
      <c r="J49" s="269"/>
      <c r="K49" s="270"/>
      <c r="L49" s="271"/>
      <c r="M49" s="272"/>
      <c r="N49" s="269"/>
      <c r="O49" s="270"/>
      <c r="P49" s="287">
        <f t="shared" si="3"/>
        <v>0</v>
      </c>
      <c r="Q49" s="287">
        <f t="shared" si="4"/>
        <v>0</v>
      </c>
    </row>
    <row r="50" spans="1:17" ht="20.25" customHeight="1">
      <c r="A50" s="244" t="s">
        <v>1343</v>
      </c>
      <c r="B50" s="269"/>
      <c r="C50" s="270"/>
      <c r="D50" s="271"/>
      <c r="E50" s="272"/>
      <c r="F50" s="269"/>
      <c r="G50" s="270"/>
      <c r="H50" s="271"/>
      <c r="I50" s="272"/>
      <c r="J50" s="269"/>
      <c r="K50" s="270"/>
      <c r="L50" s="271"/>
      <c r="M50" s="272"/>
      <c r="N50" s="269"/>
      <c r="O50" s="270"/>
      <c r="P50" s="287">
        <f t="shared" si="3"/>
        <v>0</v>
      </c>
      <c r="Q50" s="287">
        <f t="shared" si="4"/>
        <v>0</v>
      </c>
    </row>
    <row r="51" spans="1:17" ht="20.25" customHeight="1">
      <c r="A51" s="244" t="s">
        <v>1344</v>
      </c>
      <c r="B51" s="269"/>
      <c r="C51" s="270"/>
      <c r="D51" s="271"/>
      <c r="E51" s="272"/>
      <c r="F51" s="269"/>
      <c r="G51" s="270"/>
      <c r="H51" s="271"/>
      <c r="I51" s="272"/>
      <c r="J51" s="269"/>
      <c r="K51" s="270"/>
      <c r="L51" s="271"/>
      <c r="M51" s="272"/>
      <c r="N51" s="269"/>
      <c r="O51" s="270"/>
      <c r="P51" s="287">
        <f t="shared" si="3"/>
        <v>0</v>
      </c>
      <c r="Q51" s="287">
        <f t="shared" si="4"/>
        <v>0</v>
      </c>
    </row>
    <row r="52" spans="1:17" ht="20.25" customHeight="1">
      <c r="A52" s="244" t="s">
        <v>1345</v>
      </c>
      <c r="B52" s="269"/>
      <c r="C52" s="270"/>
      <c r="D52" s="271"/>
      <c r="E52" s="272"/>
      <c r="F52" s="269"/>
      <c r="G52" s="270"/>
      <c r="H52" s="271"/>
      <c r="I52" s="272"/>
      <c r="J52" s="269"/>
      <c r="K52" s="270"/>
      <c r="L52" s="271"/>
      <c r="M52" s="272"/>
      <c r="N52" s="269"/>
      <c r="O52" s="270"/>
      <c r="P52" s="287">
        <f t="shared" si="3"/>
        <v>0</v>
      </c>
      <c r="Q52" s="287">
        <f t="shared" si="4"/>
        <v>0</v>
      </c>
    </row>
    <row r="53" spans="1:17" ht="20.25" customHeight="1">
      <c r="A53" s="244" t="s">
        <v>1346</v>
      </c>
      <c r="B53" s="269"/>
      <c r="C53" s="270"/>
      <c r="D53" s="271"/>
      <c r="E53" s="272"/>
      <c r="F53" s="269"/>
      <c r="G53" s="270"/>
      <c r="H53" s="271"/>
      <c r="I53" s="272"/>
      <c r="J53" s="269"/>
      <c r="K53" s="270"/>
      <c r="L53" s="271"/>
      <c r="M53" s="272"/>
      <c r="N53" s="269"/>
      <c r="O53" s="270"/>
      <c r="P53" s="287">
        <f t="shared" si="3"/>
        <v>0</v>
      </c>
      <c r="Q53" s="287">
        <f t="shared" si="4"/>
        <v>0</v>
      </c>
    </row>
    <row r="54" spans="1:17" ht="20.25" customHeight="1">
      <c r="A54" s="244" t="s">
        <v>1347</v>
      </c>
      <c r="B54" s="269"/>
      <c r="C54" s="270"/>
      <c r="D54" s="271"/>
      <c r="E54" s="272"/>
      <c r="F54" s="269"/>
      <c r="G54" s="270"/>
      <c r="H54" s="271"/>
      <c r="I54" s="272"/>
      <c r="J54" s="269"/>
      <c r="K54" s="270"/>
      <c r="L54" s="271"/>
      <c r="M54" s="272"/>
      <c r="N54" s="269"/>
      <c r="O54" s="270"/>
      <c r="P54" s="287">
        <f t="shared" si="3"/>
        <v>0</v>
      </c>
      <c r="Q54" s="287">
        <f t="shared" si="4"/>
        <v>0</v>
      </c>
    </row>
    <row r="55" spans="1:17" ht="20.25" customHeight="1">
      <c r="A55" s="244" t="s">
        <v>1348</v>
      </c>
      <c r="B55" s="269"/>
      <c r="C55" s="270"/>
      <c r="D55" s="271"/>
      <c r="E55" s="272"/>
      <c r="F55" s="269"/>
      <c r="G55" s="270"/>
      <c r="H55" s="271"/>
      <c r="I55" s="272"/>
      <c r="J55" s="269"/>
      <c r="K55" s="270"/>
      <c r="L55" s="271"/>
      <c r="M55" s="272"/>
      <c r="N55" s="269"/>
      <c r="O55" s="270"/>
      <c r="P55" s="287">
        <f t="shared" si="3"/>
        <v>0</v>
      </c>
      <c r="Q55" s="287">
        <f t="shared" si="4"/>
        <v>0</v>
      </c>
    </row>
    <row r="56" spans="1:17" ht="20.25" customHeight="1">
      <c r="A56" s="244" t="s">
        <v>1349</v>
      </c>
      <c r="B56" s="269"/>
      <c r="C56" s="270"/>
      <c r="D56" s="271"/>
      <c r="E56" s="272"/>
      <c r="F56" s="269"/>
      <c r="G56" s="270"/>
      <c r="H56" s="271"/>
      <c r="I56" s="272"/>
      <c r="J56" s="269"/>
      <c r="K56" s="270"/>
      <c r="L56" s="271"/>
      <c r="M56" s="272"/>
      <c r="N56" s="269"/>
      <c r="O56" s="270"/>
      <c r="P56" s="287">
        <f t="shared" si="3"/>
        <v>0</v>
      </c>
      <c r="Q56" s="287">
        <f t="shared" si="4"/>
        <v>0</v>
      </c>
    </row>
    <row r="57" spans="1:17" ht="20.25" customHeight="1">
      <c r="A57" s="244" t="s">
        <v>1350</v>
      </c>
      <c r="B57" s="269"/>
      <c r="C57" s="270"/>
      <c r="D57" s="271"/>
      <c r="E57" s="272"/>
      <c r="F57" s="269"/>
      <c r="G57" s="270"/>
      <c r="H57" s="271"/>
      <c r="I57" s="272"/>
      <c r="J57" s="269"/>
      <c r="K57" s="270"/>
      <c r="L57" s="271"/>
      <c r="M57" s="272"/>
      <c r="N57" s="269"/>
      <c r="O57" s="270"/>
      <c r="P57" s="287">
        <f t="shared" si="3"/>
        <v>0</v>
      </c>
      <c r="Q57" s="287">
        <f t="shared" si="4"/>
        <v>0</v>
      </c>
    </row>
    <row r="58" spans="1:17" ht="20.25" customHeight="1">
      <c r="A58" s="244" t="s">
        <v>1351</v>
      </c>
      <c r="B58" s="269"/>
      <c r="C58" s="270"/>
      <c r="D58" s="271"/>
      <c r="E58" s="272"/>
      <c r="F58" s="269"/>
      <c r="G58" s="270"/>
      <c r="H58" s="271"/>
      <c r="I58" s="272"/>
      <c r="J58" s="269"/>
      <c r="K58" s="270"/>
      <c r="L58" s="271"/>
      <c r="M58" s="272"/>
      <c r="N58" s="269"/>
      <c r="O58" s="270"/>
      <c r="P58" s="287">
        <f t="shared" si="3"/>
        <v>0</v>
      </c>
      <c r="Q58" s="287">
        <f t="shared" si="4"/>
        <v>0</v>
      </c>
    </row>
    <row r="59" spans="1:17" ht="20.25" customHeight="1">
      <c r="A59" s="244" t="s">
        <v>1352</v>
      </c>
      <c r="B59" s="269"/>
      <c r="C59" s="270"/>
      <c r="D59" s="271"/>
      <c r="E59" s="272"/>
      <c r="F59" s="269"/>
      <c r="G59" s="270"/>
      <c r="H59" s="271"/>
      <c r="I59" s="272"/>
      <c r="J59" s="269"/>
      <c r="K59" s="270"/>
      <c r="L59" s="271"/>
      <c r="M59" s="272"/>
      <c r="N59" s="269"/>
      <c r="O59" s="270"/>
      <c r="P59" s="287">
        <f t="shared" si="3"/>
        <v>0</v>
      </c>
      <c r="Q59" s="287">
        <f t="shared" si="4"/>
        <v>0</v>
      </c>
    </row>
    <row r="60" spans="1:17" ht="20.25" customHeight="1">
      <c r="A60" s="244" t="s">
        <v>1353</v>
      </c>
      <c r="B60" s="269"/>
      <c r="C60" s="270"/>
      <c r="D60" s="271"/>
      <c r="E60" s="272"/>
      <c r="F60" s="269"/>
      <c r="G60" s="270"/>
      <c r="H60" s="271"/>
      <c r="I60" s="272"/>
      <c r="J60" s="269"/>
      <c r="K60" s="270"/>
      <c r="L60" s="271"/>
      <c r="M60" s="272"/>
      <c r="N60" s="269"/>
      <c r="O60" s="270"/>
      <c r="P60" s="287">
        <f t="shared" si="3"/>
        <v>0</v>
      </c>
      <c r="Q60" s="287">
        <f t="shared" si="4"/>
        <v>0</v>
      </c>
    </row>
    <row r="61" spans="1:17" ht="20.25" customHeight="1">
      <c r="A61" s="244" t="s">
        <v>1354</v>
      </c>
      <c r="B61" s="269">
        <v>1</v>
      </c>
      <c r="C61" s="270">
        <v>150000</v>
      </c>
      <c r="D61" s="271"/>
      <c r="E61" s="272"/>
      <c r="F61" s="269"/>
      <c r="G61" s="270"/>
      <c r="H61" s="271"/>
      <c r="I61" s="272"/>
      <c r="J61" s="269"/>
      <c r="K61" s="270"/>
      <c r="L61" s="271"/>
      <c r="M61" s="272"/>
      <c r="N61" s="269"/>
      <c r="O61" s="270"/>
      <c r="P61" s="287">
        <f t="shared" si="3"/>
        <v>1</v>
      </c>
      <c r="Q61" s="287">
        <f t="shared" si="4"/>
        <v>150000</v>
      </c>
    </row>
    <row r="62" spans="1:17" ht="20.25" customHeight="1">
      <c r="A62" s="244" t="s">
        <v>1355</v>
      </c>
      <c r="B62" s="269"/>
      <c r="C62" s="270"/>
      <c r="D62" s="271"/>
      <c r="E62" s="272"/>
      <c r="F62" s="269"/>
      <c r="G62" s="270"/>
      <c r="H62" s="271"/>
      <c r="I62" s="272"/>
      <c r="J62" s="269"/>
      <c r="K62" s="270"/>
      <c r="L62" s="271"/>
      <c r="M62" s="272"/>
      <c r="N62" s="269"/>
      <c r="O62" s="270"/>
      <c r="P62" s="287">
        <f t="shared" si="3"/>
        <v>0</v>
      </c>
      <c r="Q62" s="287">
        <f t="shared" si="4"/>
        <v>0</v>
      </c>
    </row>
    <row r="63" spans="1:17" ht="20.25" customHeight="1">
      <c r="A63" s="244" t="s">
        <v>1356</v>
      </c>
      <c r="B63" s="269"/>
      <c r="C63" s="270"/>
      <c r="D63" s="271"/>
      <c r="E63" s="272"/>
      <c r="F63" s="269"/>
      <c r="G63" s="270"/>
      <c r="H63" s="271"/>
      <c r="I63" s="272"/>
      <c r="J63" s="269"/>
      <c r="K63" s="270"/>
      <c r="L63" s="271"/>
      <c r="M63" s="272"/>
      <c r="N63" s="269"/>
      <c r="O63" s="270"/>
      <c r="P63" s="287">
        <f t="shared" si="3"/>
        <v>0</v>
      </c>
      <c r="Q63" s="287">
        <f t="shared" si="4"/>
        <v>0</v>
      </c>
    </row>
    <row r="64" spans="1:17" ht="20.25" customHeight="1">
      <c r="A64" s="244" t="s">
        <v>1357</v>
      </c>
      <c r="B64" s="269"/>
      <c r="C64" s="270"/>
      <c r="D64" s="271"/>
      <c r="E64" s="272"/>
      <c r="F64" s="269"/>
      <c r="G64" s="270"/>
      <c r="H64" s="271"/>
      <c r="I64" s="272"/>
      <c r="J64" s="269"/>
      <c r="K64" s="270"/>
      <c r="L64" s="271"/>
      <c r="M64" s="272"/>
      <c r="N64" s="269"/>
      <c r="O64" s="270"/>
      <c r="P64" s="287">
        <f t="shared" si="3"/>
        <v>0</v>
      </c>
      <c r="Q64" s="287">
        <f t="shared" si="4"/>
        <v>0</v>
      </c>
    </row>
    <row r="65" spans="1:17" ht="20.25" customHeight="1">
      <c r="A65" s="244" t="s">
        <v>1358</v>
      </c>
      <c r="B65" s="269"/>
      <c r="C65" s="270"/>
      <c r="D65" s="271"/>
      <c r="E65" s="272"/>
      <c r="F65" s="269"/>
      <c r="G65" s="270"/>
      <c r="H65" s="271"/>
      <c r="I65" s="272"/>
      <c r="J65" s="269"/>
      <c r="K65" s="270"/>
      <c r="L65" s="271"/>
      <c r="M65" s="272"/>
      <c r="N65" s="269"/>
      <c r="O65" s="270"/>
      <c r="P65" s="287">
        <f t="shared" si="3"/>
        <v>0</v>
      </c>
      <c r="Q65" s="287">
        <f t="shared" si="4"/>
        <v>0</v>
      </c>
    </row>
    <row r="66" spans="1:17" ht="20.25" customHeight="1">
      <c r="A66" s="244" t="s">
        <v>1359</v>
      </c>
      <c r="B66" s="269"/>
      <c r="C66" s="270"/>
      <c r="D66" s="271"/>
      <c r="E66" s="272"/>
      <c r="F66" s="269"/>
      <c r="G66" s="270"/>
      <c r="H66" s="271"/>
      <c r="I66" s="272"/>
      <c r="J66" s="269"/>
      <c r="K66" s="270"/>
      <c r="L66" s="271"/>
      <c r="M66" s="272"/>
      <c r="N66" s="269"/>
      <c r="O66" s="270"/>
      <c r="P66" s="287">
        <f t="shared" si="3"/>
        <v>0</v>
      </c>
      <c r="Q66" s="287">
        <f t="shared" si="4"/>
        <v>0</v>
      </c>
    </row>
    <row r="67" spans="1:17" ht="20.25" customHeight="1">
      <c r="A67" s="250" t="s">
        <v>1367</v>
      </c>
      <c r="B67" s="269"/>
      <c r="C67" s="270"/>
      <c r="D67" s="271"/>
      <c r="E67" s="272"/>
      <c r="F67" s="269"/>
      <c r="G67" s="270"/>
      <c r="H67" s="271"/>
      <c r="I67" s="272"/>
      <c r="J67" s="269"/>
      <c r="K67" s="270"/>
      <c r="L67" s="271"/>
      <c r="M67" s="272"/>
      <c r="N67" s="269"/>
      <c r="O67" s="270"/>
      <c r="P67" s="287">
        <f t="shared" si="3"/>
        <v>0</v>
      </c>
      <c r="Q67" s="287">
        <f t="shared" si="4"/>
        <v>0</v>
      </c>
    </row>
    <row r="68" spans="1:17" ht="20.25" customHeight="1">
      <c r="A68" s="250" t="s">
        <v>1361</v>
      </c>
      <c r="B68" s="269"/>
      <c r="C68" s="270"/>
      <c r="D68" s="271"/>
      <c r="E68" s="272"/>
      <c r="F68" s="269"/>
      <c r="G68" s="270"/>
      <c r="H68" s="271"/>
      <c r="I68" s="272"/>
      <c r="J68" s="269"/>
      <c r="K68" s="270"/>
      <c r="L68" s="271"/>
      <c r="M68" s="272"/>
      <c r="N68" s="269"/>
      <c r="O68" s="270"/>
      <c r="P68" s="287">
        <f t="shared" si="3"/>
        <v>0</v>
      </c>
      <c r="Q68" s="287">
        <f t="shared" si="4"/>
        <v>0</v>
      </c>
    </row>
    <row r="69" spans="1:17" ht="20.25" customHeight="1">
      <c r="A69" s="250" t="s">
        <v>1368</v>
      </c>
      <c r="B69" s="269"/>
      <c r="C69" s="270"/>
      <c r="D69" s="271"/>
      <c r="E69" s="272"/>
      <c r="F69" s="269"/>
      <c r="G69" s="270"/>
      <c r="H69" s="271"/>
      <c r="I69" s="272"/>
      <c r="J69" s="269"/>
      <c r="K69" s="270"/>
      <c r="L69" s="271"/>
      <c r="M69" s="272"/>
      <c r="N69" s="269"/>
      <c r="O69" s="270"/>
      <c r="P69" s="287">
        <f t="shared" si="3"/>
        <v>0</v>
      </c>
      <c r="Q69" s="287">
        <f t="shared" si="4"/>
        <v>0</v>
      </c>
    </row>
    <row r="70" spans="1:17" ht="20.25" customHeight="1">
      <c r="A70" s="250" t="s">
        <v>1363</v>
      </c>
      <c r="B70" s="269"/>
      <c r="C70" s="270"/>
      <c r="D70" s="271"/>
      <c r="E70" s="272"/>
      <c r="F70" s="269"/>
      <c r="G70" s="270"/>
      <c r="H70" s="271"/>
      <c r="I70" s="272"/>
      <c r="J70" s="269"/>
      <c r="K70" s="270"/>
      <c r="L70" s="271"/>
      <c r="M70" s="272"/>
      <c r="N70" s="269"/>
      <c r="O70" s="270"/>
      <c r="P70" s="287">
        <f t="shared" si="3"/>
        <v>0</v>
      </c>
      <c r="Q70" s="287">
        <f t="shared" si="4"/>
        <v>0</v>
      </c>
    </row>
    <row r="71" spans="1:17" ht="20.25" customHeight="1">
      <c r="A71" s="250" t="s">
        <v>1364</v>
      </c>
      <c r="B71" s="269">
        <v>1</v>
      </c>
      <c r="C71" s="270">
        <v>600000</v>
      </c>
      <c r="D71" s="271"/>
      <c r="E71" s="272"/>
      <c r="F71" s="269">
        <v>2</v>
      </c>
      <c r="G71" s="270">
        <v>1222080</v>
      </c>
      <c r="H71" s="271"/>
      <c r="I71" s="272"/>
      <c r="J71" s="269"/>
      <c r="K71" s="270"/>
      <c r="L71" s="271"/>
      <c r="M71" s="272"/>
      <c r="N71" s="269">
        <v>1</v>
      </c>
      <c r="O71" s="270">
        <v>639152</v>
      </c>
      <c r="P71" s="287">
        <f t="shared" si="3"/>
        <v>4</v>
      </c>
      <c r="Q71" s="287">
        <f t="shared" si="4"/>
        <v>2461232</v>
      </c>
    </row>
    <row r="72" spans="1:17" ht="20.25" customHeight="1">
      <c r="A72" s="250" t="s">
        <v>1365</v>
      </c>
      <c r="B72" s="269">
        <v>1</v>
      </c>
      <c r="C72" s="270">
        <v>900000</v>
      </c>
      <c r="D72" s="271"/>
      <c r="E72" s="272"/>
      <c r="F72" s="269"/>
      <c r="G72" s="270"/>
      <c r="H72" s="271">
        <v>1</v>
      </c>
      <c r="I72" s="272">
        <v>800000</v>
      </c>
      <c r="J72" s="269"/>
      <c r="K72" s="270"/>
      <c r="L72" s="271"/>
      <c r="M72" s="272"/>
      <c r="N72" s="269">
        <v>1</v>
      </c>
      <c r="O72" s="270">
        <v>876784</v>
      </c>
      <c r="P72" s="287">
        <f t="shared" si="3"/>
        <v>3</v>
      </c>
      <c r="Q72" s="287">
        <f t="shared" si="4"/>
        <v>2576784</v>
      </c>
    </row>
    <row r="73" spans="1:17" ht="20.25" customHeight="1">
      <c r="A73" s="251">
        <v>980000</v>
      </c>
      <c r="B73" s="269"/>
      <c r="C73" s="270"/>
      <c r="D73" s="271"/>
      <c r="E73" s="272"/>
      <c r="F73" s="269"/>
      <c r="G73" s="270"/>
      <c r="H73" s="271"/>
      <c r="I73" s="272"/>
      <c r="J73" s="269"/>
      <c r="K73" s="270"/>
      <c r="L73" s="271">
        <v>1</v>
      </c>
      <c r="M73" s="272">
        <v>950000</v>
      </c>
      <c r="N73" s="269"/>
      <c r="O73" s="270"/>
      <c r="P73" s="287">
        <f t="shared" si="3"/>
        <v>1</v>
      </c>
      <c r="Q73" s="287">
        <f t="shared" si="4"/>
        <v>950000</v>
      </c>
    </row>
    <row r="74" spans="1:17" ht="20.25" customHeight="1">
      <c r="A74" s="252">
        <v>1500000</v>
      </c>
      <c r="B74" s="295"/>
      <c r="C74" s="296"/>
      <c r="D74" s="297"/>
      <c r="E74" s="298"/>
      <c r="F74" s="295"/>
      <c r="G74" s="296"/>
      <c r="H74" s="297"/>
      <c r="I74" s="298"/>
      <c r="J74" s="295"/>
      <c r="K74" s="296"/>
      <c r="L74" s="297"/>
      <c r="M74" s="298"/>
      <c r="N74" s="295"/>
      <c r="O74" s="296"/>
      <c r="P74" s="287">
        <f t="shared" si="3"/>
        <v>0</v>
      </c>
      <c r="Q74" s="287">
        <f t="shared" si="4"/>
        <v>0</v>
      </c>
    </row>
    <row r="75" spans="1:17" ht="20.25" customHeight="1">
      <c r="A75" s="258" t="s">
        <v>22</v>
      </c>
      <c r="B75" s="299">
        <f>SUM(B45:B74)</f>
        <v>3</v>
      </c>
      <c r="C75" s="300">
        <f t="shared" ref="C75:Q75" si="5">SUM(C45:C74)</f>
        <v>1650000</v>
      </c>
      <c r="D75" s="299">
        <f t="shared" si="5"/>
        <v>0</v>
      </c>
      <c r="E75" s="300">
        <f t="shared" si="5"/>
        <v>0</v>
      </c>
      <c r="F75" s="299">
        <f t="shared" si="5"/>
        <v>2</v>
      </c>
      <c r="G75" s="300">
        <f t="shared" si="5"/>
        <v>1222080</v>
      </c>
      <c r="H75" s="299">
        <f t="shared" si="5"/>
        <v>1</v>
      </c>
      <c r="I75" s="300">
        <f t="shared" si="5"/>
        <v>800000</v>
      </c>
      <c r="J75" s="299">
        <f t="shared" si="5"/>
        <v>0</v>
      </c>
      <c r="K75" s="300">
        <f t="shared" si="5"/>
        <v>0</v>
      </c>
      <c r="L75" s="299">
        <f t="shared" si="5"/>
        <v>1</v>
      </c>
      <c r="M75" s="300">
        <f t="shared" si="5"/>
        <v>950000</v>
      </c>
      <c r="N75" s="299">
        <f t="shared" si="5"/>
        <v>2</v>
      </c>
      <c r="O75" s="300">
        <f t="shared" si="5"/>
        <v>1515936</v>
      </c>
      <c r="P75" s="307">
        <f t="shared" si="5"/>
        <v>9</v>
      </c>
      <c r="Q75" s="307">
        <f t="shared" si="5"/>
        <v>6138016</v>
      </c>
    </row>
    <row r="76" spans="1:17" ht="20.25" customHeight="1">
      <c r="A76" s="301"/>
      <c r="B76" s="263"/>
      <c r="C76" s="263"/>
      <c r="D76" s="302"/>
      <c r="E76" s="302"/>
      <c r="F76" s="263"/>
      <c r="G76" s="263"/>
      <c r="H76" s="263"/>
      <c r="I76" s="263"/>
      <c r="J76" s="263"/>
      <c r="K76" s="263"/>
      <c r="L76" s="263"/>
      <c r="M76" s="263"/>
      <c r="N76" s="263"/>
      <c r="O76" s="263"/>
      <c r="P76" s="308"/>
      <c r="Q76" s="308"/>
    </row>
    <row r="77" spans="1:17" ht="20.25" customHeight="1"/>
    <row r="78" spans="1:17" s="231" customFormat="1" ht="20.25" customHeight="1">
      <c r="A78" s="1740" t="s">
        <v>1369</v>
      </c>
      <c r="B78" s="1740"/>
      <c r="C78" s="1740"/>
      <c r="D78" s="1740"/>
      <c r="E78" s="1740"/>
      <c r="F78" s="1740"/>
      <c r="G78" s="1740"/>
      <c r="H78" s="1740"/>
      <c r="I78" s="1740"/>
      <c r="J78" s="1740"/>
      <c r="K78" s="1740"/>
      <c r="L78" s="1740"/>
      <c r="M78" s="1740"/>
      <c r="N78" s="1740"/>
      <c r="O78" s="1740"/>
      <c r="P78" s="1740"/>
      <c r="Q78" s="288"/>
    </row>
    <row r="79" spans="1:17" s="231" customFormat="1" ht="20.25" customHeight="1">
      <c r="A79" s="1740" t="s">
        <v>1</v>
      </c>
      <c r="B79" s="1740"/>
      <c r="C79" s="1740"/>
      <c r="D79" s="1740"/>
      <c r="E79" s="1740"/>
      <c r="F79" s="1740"/>
      <c r="G79" s="1740"/>
      <c r="H79" s="1740"/>
      <c r="I79" s="1740"/>
      <c r="J79" s="1740"/>
      <c r="K79" s="1740"/>
      <c r="L79" s="1740"/>
      <c r="M79" s="1740"/>
      <c r="N79" s="1740"/>
      <c r="O79" s="1740"/>
      <c r="P79" s="1740"/>
      <c r="Q79" s="288"/>
    </row>
    <row r="80" spans="1:17" ht="20.25" customHeight="1"/>
    <row r="81" spans="1:17" ht="20.25" customHeight="1">
      <c r="A81" s="1568" t="s">
        <v>1272</v>
      </c>
      <c r="B81" s="1741" t="s">
        <v>1235</v>
      </c>
      <c r="C81" s="1742"/>
      <c r="D81" s="1743" t="s">
        <v>1273</v>
      </c>
      <c r="E81" s="1744"/>
      <c r="F81" s="1745" t="s">
        <v>1274</v>
      </c>
      <c r="G81" s="1746"/>
      <c r="H81" s="1747" t="s">
        <v>1334</v>
      </c>
      <c r="I81" s="1748"/>
      <c r="J81" s="1745" t="s">
        <v>1202</v>
      </c>
      <c r="K81" s="1746"/>
      <c r="L81" s="1747" t="s">
        <v>1276</v>
      </c>
      <c r="M81" s="1748"/>
      <c r="N81" s="1745" t="s">
        <v>1335</v>
      </c>
      <c r="O81" s="1746"/>
      <c r="P81" s="1749" t="s">
        <v>22</v>
      </c>
      <c r="Q81" s="1750"/>
    </row>
    <row r="82" spans="1:17" ht="20.25" customHeight="1">
      <c r="A82" s="1574"/>
      <c r="B82" s="233" t="s">
        <v>1336</v>
      </c>
      <c r="C82" s="234" t="s">
        <v>1337</v>
      </c>
      <c r="D82" s="235" t="s">
        <v>1338</v>
      </c>
      <c r="E82" s="236" t="s">
        <v>1337</v>
      </c>
      <c r="F82" s="237" t="s">
        <v>1338</v>
      </c>
      <c r="G82" s="234" t="s">
        <v>1337</v>
      </c>
      <c r="H82" s="235" t="s">
        <v>1338</v>
      </c>
      <c r="I82" s="236" t="s">
        <v>1337</v>
      </c>
      <c r="J82" s="237" t="s">
        <v>1338</v>
      </c>
      <c r="K82" s="234" t="s">
        <v>1337</v>
      </c>
      <c r="L82" s="235" t="s">
        <v>1338</v>
      </c>
      <c r="M82" s="236" t="s">
        <v>1337</v>
      </c>
      <c r="N82" s="237" t="s">
        <v>1338</v>
      </c>
      <c r="O82" s="234" t="s">
        <v>1337</v>
      </c>
      <c r="P82" s="273" t="s">
        <v>1338</v>
      </c>
      <c r="Q82" s="289" t="s">
        <v>1337</v>
      </c>
    </row>
    <row r="83" spans="1:17" ht="20.25" customHeight="1">
      <c r="A83" s="238">
        <v>500</v>
      </c>
      <c r="B83" s="239"/>
      <c r="C83" s="240"/>
      <c r="D83" s="243"/>
      <c r="E83" s="274"/>
      <c r="F83" s="241"/>
      <c r="G83" s="242"/>
      <c r="H83" s="243"/>
      <c r="I83" s="274"/>
      <c r="J83" s="241"/>
      <c r="K83" s="242"/>
      <c r="L83" s="243"/>
      <c r="M83" s="274"/>
      <c r="N83" s="241"/>
      <c r="O83" s="242"/>
      <c r="P83" s="309"/>
      <c r="Q83" s="311"/>
    </row>
    <row r="84" spans="1:17" ht="20.25" customHeight="1">
      <c r="A84" s="244" t="s">
        <v>1339</v>
      </c>
      <c r="B84" s="245"/>
      <c r="C84" s="246"/>
      <c r="D84" s="303"/>
      <c r="E84" s="304"/>
      <c r="F84" s="247"/>
      <c r="G84" s="248"/>
      <c r="H84" s="249"/>
      <c r="I84" s="278"/>
      <c r="J84" s="247"/>
      <c r="K84" s="248"/>
      <c r="L84" s="249"/>
      <c r="M84" s="278"/>
      <c r="N84" s="247"/>
      <c r="O84" s="248"/>
      <c r="P84" s="309"/>
      <c r="Q84" s="311"/>
    </row>
    <row r="85" spans="1:17" ht="20.25" customHeight="1">
      <c r="A85" s="244" t="s">
        <v>1340</v>
      </c>
      <c r="B85" s="245"/>
      <c r="C85" s="246"/>
      <c r="D85" s="303"/>
      <c r="E85" s="304"/>
      <c r="F85" s="247"/>
      <c r="G85" s="248"/>
      <c r="H85" s="249"/>
      <c r="I85" s="278"/>
      <c r="J85" s="247"/>
      <c r="K85" s="248"/>
      <c r="L85" s="249"/>
      <c r="M85" s="278"/>
      <c r="N85" s="247"/>
      <c r="O85" s="248"/>
      <c r="P85" s="309"/>
      <c r="Q85" s="311"/>
    </row>
    <row r="86" spans="1:17" ht="20.25" customHeight="1">
      <c r="A86" s="244" t="s">
        <v>1341</v>
      </c>
      <c r="B86" s="245"/>
      <c r="C86" s="246"/>
      <c r="D86" s="303"/>
      <c r="E86" s="304"/>
      <c r="F86" s="247"/>
      <c r="G86" s="248"/>
      <c r="H86" s="249"/>
      <c r="I86" s="278"/>
      <c r="J86" s="247"/>
      <c r="K86" s="248"/>
      <c r="L86" s="249"/>
      <c r="M86" s="278"/>
      <c r="N86" s="247"/>
      <c r="O86" s="248"/>
      <c r="P86" s="309"/>
      <c r="Q86" s="311"/>
    </row>
    <row r="87" spans="1:17" ht="20.25" customHeight="1">
      <c r="A87" s="244" t="s">
        <v>1342</v>
      </c>
      <c r="B87" s="245"/>
      <c r="C87" s="246"/>
      <c r="D87" s="303"/>
      <c r="E87" s="304"/>
      <c r="F87" s="247"/>
      <c r="G87" s="248"/>
      <c r="H87" s="249"/>
      <c r="I87" s="278"/>
      <c r="J87" s="247"/>
      <c r="K87" s="248"/>
      <c r="L87" s="249"/>
      <c r="M87" s="278"/>
      <c r="N87" s="247"/>
      <c r="O87" s="248"/>
      <c r="P87" s="309"/>
      <c r="Q87" s="311"/>
    </row>
    <row r="88" spans="1:17" ht="20.25" customHeight="1">
      <c r="A88" s="244" t="s">
        <v>1343</v>
      </c>
      <c r="B88" s="245"/>
      <c r="C88" s="246"/>
      <c r="D88" s="303"/>
      <c r="E88" s="304"/>
      <c r="F88" s="247"/>
      <c r="G88" s="248"/>
      <c r="H88" s="249">
        <v>1</v>
      </c>
      <c r="I88" s="278">
        <v>40000</v>
      </c>
      <c r="J88" s="247"/>
      <c r="K88" s="248"/>
      <c r="L88" s="249"/>
      <c r="M88" s="278"/>
      <c r="N88" s="247"/>
      <c r="O88" s="248"/>
      <c r="P88" s="309">
        <f>+F88+H88+J88+L88+N88</f>
        <v>1</v>
      </c>
      <c r="Q88" s="309">
        <f>+G88+I88+K88+M88+O88</f>
        <v>40000</v>
      </c>
    </row>
    <row r="89" spans="1:17" ht="20.25" customHeight="1">
      <c r="A89" s="244" t="s">
        <v>1344</v>
      </c>
      <c r="B89" s="245"/>
      <c r="C89" s="246"/>
      <c r="D89" s="303"/>
      <c r="E89" s="304"/>
      <c r="F89" s="247">
        <v>1</v>
      </c>
      <c r="G89" s="248">
        <v>50000</v>
      </c>
      <c r="H89" s="249"/>
      <c r="I89" s="278"/>
      <c r="J89" s="247"/>
      <c r="K89" s="248"/>
      <c r="L89" s="249">
        <v>1</v>
      </c>
      <c r="M89" s="278">
        <v>47000</v>
      </c>
      <c r="N89" s="247"/>
      <c r="O89" s="248"/>
      <c r="P89" s="309">
        <f t="shared" ref="P89:P112" si="6">+F89+H89+J89+L89+N89</f>
        <v>2</v>
      </c>
      <c r="Q89" s="309">
        <f t="shared" ref="Q89:Q112" si="7">+G89+I89+K89+M89+O89</f>
        <v>97000</v>
      </c>
    </row>
    <row r="90" spans="1:17" ht="20.25" customHeight="1">
      <c r="A90" s="244" t="s">
        <v>1345</v>
      </c>
      <c r="B90" s="245"/>
      <c r="C90" s="246"/>
      <c r="D90" s="303"/>
      <c r="E90" s="304"/>
      <c r="F90" s="247">
        <v>1</v>
      </c>
      <c r="G90" s="248">
        <v>54120</v>
      </c>
      <c r="H90" s="249"/>
      <c r="I90" s="278"/>
      <c r="J90" s="247"/>
      <c r="K90" s="248"/>
      <c r="L90" s="249"/>
      <c r="M90" s="278"/>
      <c r="N90" s="247"/>
      <c r="O90" s="248"/>
      <c r="P90" s="309">
        <f t="shared" si="6"/>
        <v>1</v>
      </c>
      <c r="Q90" s="309">
        <f t="shared" si="7"/>
        <v>54120</v>
      </c>
    </row>
    <row r="91" spans="1:17" ht="20.25" customHeight="1">
      <c r="A91" s="244" t="s">
        <v>1346</v>
      </c>
      <c r="B91" s="245"/>
      <c r="C91" s="246"/>
      <c r="D91" s="303"/>
      <c r="E91" s="304"/>
      <c r="F91" s="247"/>
      <c r="G91" s="248"/>
      <c r="H91" s="249"/>
      <c r="I91" s="278"/>
      <c r="J91" s="247"/>
      <c r="K91" s="248"/>
      <c r="L91" s="249">
        <v>1</v>
      </c>
      <c r="M91" s="278">
        <v>70000</v>
      </c>
      <c r="N91" s="247"/>
      <c r="O91" s="248"/>
      <c r="P91" s="309">
        <f t="shared" si="6"/>
        <v>1</v>
      </c>
      <c r="Q91" s="309">
        <f t="shared" si="7"/>
        <v>70000</v>
      </c>
    </row>
    <row r="92" spans="1:17" ht="20.25" customHeight="1">
      <c r="A92" s="244" t="s">
        <v>1347</v>
      </c>
      <c r="B92" s="245"/>
      <c r="C92" s="246"/>
      <c r="D92" s="303"/>
      <c r="E92" s="304"/>
      <c r="F92" s="247"/>
      <c r="G92" s="248"/>
      <c r="H92" s="249"/>
      <c r="I92" s="278"/>
      <c r="J92" s="247"/>
      <c r="K92" s="248"/>
      <c r="L92" s="249"/>
      <c r="M92" s="278"/>
      <c r="N92" s="247"/>
      <c r="O92" s="248"/>
      <c r="P92" s="309">
        <f t="shared" si="6"/>
        <v>0</v>
      </c>
      <c r="Q92" s="309">
        <f t="shared" si="7"/>
        <v>0</v>
      </c>
    </row>
    <row r="93" spans="1:17" ht="20.25" customHeight="1">
      <c r="A93" s="244" t="s">
        <v>1348</v>
      </c>
      <c r="B93" s="245"/>
      <c r="C93" s="246"/>
      <c r="D93" s="303"/>
      <c r="E93" s="304"/>
      <c r="F93" s="247"/>
      <c r="G93" s="248"/>
      <c r="H93" s="249"/>
      <c r="I93" s="278"/>
      <c r="J93" s="247"/>
      <c r="K93" s="248"/>
      <c r="L93" s="249"/>
      <c r="M93" s="278"/>
      <c r="N93" s="247"/>
      <c r="O93" s="248"/>
      <c r="P93" s="309">
        <f t="shared" si="6"/>
        <v>0</v>
      </c>
      <c r="Q93" s="309">
        <f t="shared" si="7"/>
        <v>0</v>
      </c>
    </row>
    <row r="94" spans="1:17" ht="20.25" customHeight="1">
      <c r="A94" s="244" t="s">
        <v>1349</v>
      </c>
      <c r="B94" s="245"/>
      <c r="C94" s="246"/>
      <c r="D94" s="303"/>
      <c r="E94" s="304"/>
      <c r="F94" s="247"/>
      <c r="G94" s="248"/>
      <c r="H94" s="249"/>
      <c r="I94" s="278"/>
      <c r="J94" s="247"/>
      <c r="K94" s="248"/>
      <c r="L94" s="249">
        <v>2</v>
      </c>
      <c r="M94" s="278">
        <v>200000</v>
      </c>
      <c r="N94" s="247"/>
      <c r="O94" s="248"/>
      <c r="P94" s="309">
        <f t="shared" si="6"/>
        <v>2</v>
      </c>
      <c r="Q94" s="309">
        <f t="shared" si="7"/>
        <v>200000</v>
      </c>
    </row>
    <row r="95" spans="1:17" ht="20.25" customHeight="1">
      <c r="A95" s="244" t="s">
        <v>1350</v>
      </c>
      <c r="B95" s="245"/>
      <c r="C95" s="246"/>
      <c r="D95" s="303"/>
      <c r="E95" s="304"/>
      <c r="F95" s="247"/>
      <c r="G95" s="248"/>
      <c r="H95" s="249"/>
      <c r="I95" s="278"/>
      <c r="J95" s="247"/>
      <c r="K95" s="248"/>
      <c r="L95" s="249"/>
      <c r="M95" s="278"/>
      <c r="N95" s="247"/>
      <c r="O95" s="248"/>
      <c r="P95" s="309">
        <f t="shared" si="6"/>
        <v>0</v>
      </c>
      <c r="Q95" s="309">
        <f t="shared" si="7"/>
        <v>0</v>
      </c>
    </row>
    <row r="96" spans="1:17" ht="20.25" customHeight="1">
      <c r="A96" s="244" t="s">
        <v>1351</v>
      </c>
      <c r="B96" s="245"/>
      <c r="C96" s="246"/>
      <c r="D96" s="303"/>
      <c r="E96" s="304"/>
      <c r="F96" s="247"/>
      <c r="G96" s="248"/>
      <c r="H96" s="249"/>
      <c r="I96" s="278"/>
      <c r="J96" s="247"/>
      <c r="K96" s="248"/>
      <c r="L96" s="249"/>
      <c r="M96" s="278"/>
      <c r="N96" s="247"/>
      <c r="O96" s="248"/>
      <c r="P96" s="309">
        <f t="shared" si="6"/>
        <v>0</v>
      </c>
      <c r="Q96" s="309">
        <f t="shared" si="7"/>
        <v>0</v>
      </c>
    </row>
    <row r="97" spans="1:17" ht="20.25" customHeight="1">
      <c r="A97" s="244" t="s">
        <v>1352</v>
      </c>
      <c r="B97" s="245"/>
      <c r="C97" s="246"/>
      <c r="D97" s="303"/>
      <c r="E97" s="304"/>
      <c r="F97" s="247"/>
      <c r="G97" s="248"/>
      <c r="H97" s="249"/>
      <c r="I97" s="278"/>
      <c r="J97" s="247"/>
      <c r="K97" s="248"/>
      <c r="L97" s="249">
        <v>1</v>
      </c>
      <c r="M97" s="278">
        <v>130000</v>
      </c>
      <c r="N97" s="247">
        <v>1</v>
      </c>
      <c r="O97" s="248">
        <v>123000</v>
      </c>
      <c r="P97" s="309">
        <f t="shared" si="6"/>
        <v>2</v>
      </c>
      <c r="Q97" s="309">
        <f t="shared" si="7"/>
        <v>253000</v>
      </c>
    </row>
    <row r="98" spans="1:17" ht="20.25" customHeight="1">
      <c r="A98" s="244" t="s">
        <v>1353</v>
      </c>
      <c r="B98" s="245"/>
      <c r="C98" s="246"/>
      <c r="D98" s="303"/>
      <c r="E98" s="304"/>
      <c r="F98" s="247"/>
      <c r="G98" s="248"/>
      <c r="H98" s="249"/>
      <c r="I98" s="278"/>
      <c r="J98" s="247"/>
      <c r="K98" s="248"/>
      <c r="L98" s="249"/>
      <c r="M98" s="278"/>
      <c r="N98" s="247"/>
      <c r="O98" s="248"/>
      <c r="P98" s="309">
        <f t="shared" si="6"/>
        <v>0</v>
      </c>
      <c r="Q98" s="309">
        <f t="shared" si="7"/>
        <v>0</v>
      </c>
    </row>
    <row r="99" spans="1:17" ht="20.25" customHeight="1">
      <c r="A99" s="244" t="s">
        <v>1354</v>
      </c>
      <c r="B99" s="245"/>
      <c r="C99" s="246"/>
      <c r="D99" s="303"/>
      <c r="E99" s="304"/>
      <c r="F99" s="247"/>
      <c r="G99" s="248"/>
      <c r="H99" s="249">
        <v>1</v>
      </c>
      <c r="I99" s="278">
        <v>144000</v>
      </c>
      <c r="J99" s="247"/>
      <c r="K99" s="248"/>
      <c r="L99" s="249">
        <v>1</v>
      </c>
      <c r="M99" s="278">
        <v>144000</v>
      </c>
      <c r="N99" s="247"/>
      <c r="O99" s="248"/>
      <c r="P99" s="309">
        <f t="shared" si="6"/>
        <v>2</v>
      </c>
      <c r="Q99" s="309">
        <f t="shared" si="7"/>
        <v>288000</v>
      </c>
    </row>
    <row r="100" spans="1:17" ht="20.25" customHeight="1">
      <c r="A100" s="244" t="s">
        <v>1355</v>
      </c>
      <c r="B100" s="245"/>
      <c r="C100" s="246"/>
      <c r="D100" s="303"/>
      <c r="E100" s="304"/>
      <c r="F100" s="247"/>
      <c r="G100" s="248"/>
      <c r="H100" s="249"/>
      <c r="I100" s="278"/>
      <c r="J100" s="247">
        <v>1</v>
      </c>
      <c r="K100" s="248">
        <v>160000</v>
      </c>
      <c r="L100" s="249"/>
      <c r="M100" s="278"/>
      <c r="N100" s="247"/>
      <c r="O100" s="248"/>
      <c r="P100" s="309">
        <f t="shared" si="6"/>
        <v>1</v>
      </c>
      <c r="Q100" s="309">
        <f t="shared" si="7"/>
        <v>160000</v>
      </c>
    </row>
    <row r="101" spans="1:17" ht="20.25" customHeight="1">
      <c r="A101" s="244" t="s">
        <v>1356</v>
      </c>
      <c r="B101" s="245"/>
      <c r="C101" s="246"/>
      <c r="D101" s="303"/>
      <c r="E101" s="304"/>
      <c r="F101" s="247"/>
      <c r="G101" s="248"/>
      <c r="H101" s="249"/>
      <c r="I101" s="278"/>
      <c r="J101" s="247"/>
      <c r="K101" s="248"/>
      <c r="L101" s="249"/>
      <c r="M101" s="278"/>
      <c r="N101" s="247"/>
      <c r="O101" s="248"/>
      <c r="P101" s="309">
        <f t="shared" si="6"/>
        <v>0</v>
      </c>
      <c r="Q101" s="309">
        <f t="shared" si="7"/>
        <v>0</v>
      </c>
    </row>
    <row r="102" spans="1:17" ht="20.25" customHeight="1">
      <c r="A102" s="244" t="s">
        <v>1357</v>
      </c>
      <c r="B102" s="245"/>
      <c r="C102" s="246"/>
      <c r="D102" s="303"/>
      <c r="E102" s="304"/>
      <c r="F102" s="247"/>
      <c r="G102" s="248"/>
      <c r="H102" s="249"/>
      <c r="I102" s="278"/>
      <c r="J102" s="247"/>
      <c r="K102" s="248"/>
      <c r="L102" s="249"/>
      <c r="M102" s="278"/>
      <c r="N102" s="247"/>
      <c r="O102" s="248"/>
      <c r="P102" s="309">
        <f t="shared" si="6"/>
        <v>0</v>
      </c>
      <c r="Q102" s="309">
        <f t="shared" si="7"/>
        <v>0</v>
      </c>
    </row>
    <row r="103" spans="1:17" ht="20.25" customHeight="1">
      <c r="A103" s="244" t="s">
        <v>1358</v>
      </c>
      <c r="B103" s="245"/>
      <c r="C103" s="246"/>
      <c r="D103" s="303"/>
      <c r="E103" s="304"/>
      <c r="F103" s="247"/>
      <c r="G103" s="248"/>
      <c r="H103" s="249"/>
      <c r="I103" s="278"/>
      <c r="J103" s="247"/>
      <c r="K103" s="248"/>
      <c r="L103" s="249"/>
      <c r="M103" s="278"/>
      <c r="N103" s="247"/>
      <c r="O103" s="248"/>
      <c r="P103" s="309">
        <f t="shared" si="6"/>
        <v>0</v>
      </c>
      <c r="Q103" s="309">
        <f t="shared" si="7"/>
        <v>0</v>
      </c>
    </row>
    <row r="104" spans="1:17" ht="20.25" customHeight="1">
      <c r="A104" s="244" t="s">
        <v>1359</v>
      </c>
      <c r="B104" s="245"/>
      <c r="C104" s="246"/>
      <c r="D104" s="303"/>
      <c r="E104" s="304"/>
      <c r="F104" s="247"/>
      <c r="G104" s="248"/>
      <c r="H104" s="249"/>
      <c r="I104" s="278"/>
      <c r="J104" s="247"/>
      <c r="K104" s="248"/>
      <c r="L104" s="249">
        <v>7</v>
      </c>
      <c r="M104" s="278">
        <v>1344000</v>
      </c>
      <c r="N104" s="247"/>
      <c r="O104" s="248"/>
      <c r="P104" s="309">
        <f t="shared" si="6"/>
        <v>7</v>
      </c>
      <c r="Q104" s="309">
        <f t="shared" si="7"/>
        <v>1344000</v>
      </c>
    </row>
    <row r="105" spans="1:17" ht="20.25" customHeight="1">
      <c r="A105" s="250" t="s">
        <v>1360</v>
      </c>
      <c r="B105" s="245"/>
      <c r="C105" s="246"/>
      <c r="D105" s="303"/>
      <c r="E105" s="304"/>
      <c r="F105" s="247">
        <v>1</v>
      </c>
      <c r="G105" s="248">
        <v>250000</v>
      </c>
      <c r="H105" s="249"/>
      <c r="I105" s="278"/>
      <c r="J105" s="247"/>
      <c r="K105" s="248"/>
      <c r="L105" s="249"/>
      <c r="M105" s="278"/>
      <c r="N105" s="247"/>
      <c r="O105" s="248"/>
      <c r="P105" s="309">
        <f t="shared" si="6"/>
        <v>1</v>
      </c>
      <c r="Q105" s="309">
        <f t="shared" si="7"/>
        <v>250000</v>
      </c>
    </row>
    <row r="106" spans="1:17" ht="20.25" customHeight="1">
      <c r="A106" s="250" t="s">
        <v>1361</v>
      </c>
      <c r="B106" s="245"/>
      <c r="C106" s="246"/>
      <c r="D106" s="303"/>
      <c r="E106" s="304"/>
      <c r="F106" s="247">
        <v>1</v>
      </c>
      <c r="G106" s="248">
        <v>224400</v>
      </c>
      <c r="H106" s="249"/>
      <c r="I106" s="278"/>
      <c r="J106" s="247"/>
      <c r="K106" s="248"/>
      <c r="L106" s="249"/>
      <c r="M106" s="278"/>
      <c r="N106" s="247">
        <v>1</v>
      </c>
      <c r="O106" s="248">
        <v>225512</v>
      </c>
      <c r="P106" s="309">
        <f t="shared" si="6"/>
        <v>2</v>
      </c>
      <c r="Q106" s="309">
        <f t="shared" si="7"/>
        <v>449912</v>
      </c>
    </row>
    <row r="107" spans="1:17" ht="20.25" customHeight="1">
      <c r="A107" s="250" t="s">
        <v>1362</v>
      </c>
      <c r="B107" s="245"/>
      <c r="C107" s="246"/>
      <c r="D107" s="303"/>
      <c r="E107" s="304"/>
      <c r="F107" s="247"/>
      <c r="G107" s="248"/>
      <c r="H107" s="249"/>
      <c r="I107" s="278"/>
      <c r="J107" s="247"/>
      <c r="K107" s="248"/>
      <c r="L107" s="249"/>
      <c r="M107" s="278"/>
      <c r="N107" s="247">
        <v>1</v>
      </c>
      <c r="O107" s="248">
        <v>300000</v>
      </c>
      <c r="P107" s="309">
        <f t="shared" si="6"/>
        <v>1</v>
      </c>
      <c r="Q107" s="309">
        <f t="shared" si="7"/>
        <v>300000</v>
      </c>
    </row>
    <row r="108" spans="1:17" ht="20.25" customHeight="1">
      <c r="A108" s="250" t="s">
        <v>1363</v>
      </c>
      <c r="B108" s="245"/>
      <c r="C108" s="246"/>
      <c r="D108" s="303"/>
      <c r="E108" s="304"/>
      <c r="F108" s="247"/>
      <c r="G108" s="248"/>
      <c r="H108" s="249"/>
      <c r="I108" s="278"/>
      <c r="J108" s="247"/>
      <c r="K108" s="248"/>
      <c r="L108" s="249"/>
      <c r="M108" s="278"/>
      <c r="N108" s="247"/>
      <c r="O108" s="248"/>
      <c r="P108" s="309">
        <f t="shared" si="6"/>
        <v>0</v>
      </c>
      <c r="Q108" s="309">
        <f t="shared" si="7"/>
        <v>0</v>
      </c>
    </row>
    <row r="109" spans="1:17" ht="20.25" customHeight="1">
      <c r="A109" s="250" t="s">
        <v>1364</v>
      </c>
      <c r="B109" s="245"/>
      <c r="C109" s="246"/>
      <c r="D109" s="303"/>
      <c r="E109" s="304"/>
      <c r="F109" s="247"/>
      <c r="G109" s="248"/>
      <c r="H109" s="249"/>
      <c r="I109" s="278"/>
      <c r="J109" s="247"/>
      <c r="K109" s="248"/>
      <c r="L109" s="249"/>
      <c r="M109" s="278"/>
      <c r="N109" s="247"/>
      <c r="O109" s="248"/>
      <c r="P109" s="309">
        <f t="shared" si="6"/>
        <v>0</v>
      </c>
      <c r="Q109" s="309">
        <f t="shared" si="7"/>
        <v>0</v>
      </c>
    </row>
    <row r="110" spans="1:17" ht="20.25" customHeight="1">
      <c r="A110" s="250" t="s">
        <v>1365</v>
      </c>
      <c r="B110" s="245"/>
      <c r="C110" s="246"/>
      <c r="D110" s="303"/>
      <c r="E110" s="304"/>
      <c r="F110" s="247"/>
      <c r="G110" s="248"/>
      <c r="H110" s="249"/>
      <c r="I110" s="278"/>
      <c r="J110" s="247"/>
      <c r="K110" s="248"/>
      <c r="L110" s="249"/>
      <c r="M110" s="278"/>
      <c r="N110" s="247"/>
      <c r="O110" s="248"/>
      <c r="P110" s="309">
        <f t="shared" si="6"/>
        <v>0</v>
      </c>
      <c r="Q110" s="309">
        <f t="shared" si="7"/>
        <v>0</v>
      </c>
    </row>
    <row r="111" spans="1:17" ht="20.25" customHeight="1">
      <c r="A111" s="251">
        <v>980000</v>
      </c>
      <c r="B111" s="245"/>
      <c r="C111" s="246"/>
      <c r="D111" s="303"/>
      <c r="E111" s="304"/>
      <c r="F111" s="245"/>
      <c r="G111" s="246"/>
      <c r="H111" s="303"/>
      <c r="I111" s="304"/>
      <c r="J111" s="245"/>
      <c r="K111" s="246"/>
      <c r="L111" s="303"/>
      <c r="M111" s="304"/>
      <c r="N111" s="245"/>
      <c r="O111" s="246"/>
      <c r="P111" s="309">
        <f t="shared" si="6"/>
        <v>0</v>
      </c>
      <c r="Q111" s="309">
        <f t="shared" si="7"/>
        <v>0</v>
      </c>
    </row>
    <row r="112" spans="1:17" ht="18.75" customHeight="1">
      <c r="A112" s="252">
        <v>1500000</v>
      </c>
      <c r="B112" s="253"/>
      <c r="C112" s="254"/>
      <c r="D112" s="305"/>
      <c r="E112" s="306"/>
      <c r="F112" s="255"/>
      <c r="G112" s="256"/>
      <c r="H112" s="257"/>
      <c r="I112" s="283"/>
      <c r="J112" s="255"/>
      <c r="K112" s="256"/>
      <c r="L112" s="257"/>
      <c r="M112" s="283"/>
      <c r="N112" s="255"/>
      <c r="O112" s="256"/>
      <c r="P112" s="309">
        <f t="shared" si="6"/>
        <v>0</v>
      </c>
      <c r="Q112" s="309">
        <f t="shared" si="7"/>
        <v>0</v>
      </c>
    </row>
    <row r="113" spans="1:17" ht="20.25" customHeight="1">
      <c r="A113" s="258" t="s">
        <v>22</v>
      </c>
      <c r="B113" s="299">
        <f>SUM(B83:B112)</f>
        <v>0</v>
      </c>
      <c r="C113" s="299">
        <f t="shared" ref="C113:Q113" si="8">SUM(C83:C112)</f>
        <v>0</v>
      </c>
      <c r="D113" s="299">
        <f t="shared" si="8"/>
        <v>0</v>
      </c>
      <c r="E113" s="299">
        <f t="shared" si="8"/>
        <v>0</v>
      </c>
      <c r="F113" s="299">
        <f t="shared" si="8"/>
        <v>4</v>
      </c>
      <c r="G113" s="299">
        <f t="shared" si="8"/>
        <v>578520</v>
      </c>
      <c r="H113" s="299">
        <f t="shared" si="8"/>
        <v>2</v>
      </c>
      <c r="I113" s="299">
        <f t="shared" si="8"/>
        <v>184000</v>
      </c>
      <c r="J113" s="299">
        <f t="shared" si="8"/>
        <v>1</v>
      </c>
      <c r="K113" s="299">
        <f t="shared" si="8"/>
        <v>160000</v>
      </c>
      <c r="L113" s="299">
        <f t="shared" si="8"/>
        <v>13</v>
      </c>
      <c r="M113" s="299">
        <f t="shared" si="8"/>
        <v>1935000</v>
      </c>
      <c r="N113" s="299">
        <f t="shared" si="8"/>
        <v>3</v>
      </c>
      <c r="O113" s="299">
        <f t="shared" si="8"/>
        <v>648512</v>
      </c>
      <c r="P113" s="310">
        <f t="shared" si="8"/>
        <v>23</v>
      </c>
      <c r="Q113" s="310">
        <f t="shared" si="8"/>
        <v>3506032</v>
      </c>
    </row>
    <row r="114" spans="1:17" ht="21" customHeight="1"/>
    <row r="115" spans="1:17" ht="21" customHeight="1"/>
    <row r="116" spans="1:17" ht="20.25" customHeight="1">
      <c r="A116" s="1740" t="s">
        <v>1370</v>
      </c>
      <c r="B116" s="1740"/>
      <c r="C116" s="1740"/>
      <c r="D116" s="1740"/>
      <c r="E116" s="1740"/>
      <c r="F116" s="1740"/>
      <c r="G116" s="1740"/>
      <c r="H116" s="1740"/>
      <c r="I116" s="1740"/>
      <c r="J116" s="1740"/>
      <c r="K116" s="1740"/>
      <c r="L116" s="1740"/>
      <c r="M116" s="1740"/>
      <c r="N116" s="1740"/>
      <c r="O116" s="1740"/>
      <c r="P116" s="1740"/>
      <c r="Q116" s="64"/>
    </row>
    <row r="117" spans="1:17" ht="20.25" customHeight="1">
      <c r="A117" s="1740" t="s">
        <v>1</v>
      </c>
      <c r="B117" s="1740"/>
      <c r="C117" s="1740"/>
      <c r="D117" s="1740"/>
      <c r="E117" s="1740"/>
      <c r="F117" s="1740"/>
      <c r="G117" s="1740"/>
      <c r="H117" s="1740"/>
      <c r="I117" s="1740"/>
      <c r="J117" s="1740"/>
      <c r="K117" s="1740"/>
      <c r="L117" s="1740"/>
      <c r="M117" s="1740"/>
      <c r="N117" s="1740"/>
      <c r="O117" s="1740"/>
      <c r="P117" s="1740"/>
      <c r="Q117" s="100"/>
    </row>
    <row r="118" spans="1:17" ht="20.25" customHeight="1"/>
    <row r="119" spans="1:17" ht="20.25" customHeight="1">
      <c r="A119" s="1568" t="s">
        <v>1272</v>
      </c>
      <c r="B119" s="1741" t="s">
        <v>1235</v>
      </c>
      <c r="C119" s="1742"/>
      <c r="D119" s="1743" t="s">
        <v>1273</v>
      </c>
      <c r="E119" s="1744"/>
      <c r="F119" s="1745" t="s">
        <v>1274</v>
      </c>
      <c r="G119" s="1746"/>
      <c r="H119" s="1747" t="s">
        <v>1334</v>
      </c>
      <c r="I119" s="1748"/>
      <c r="J119" s="1745" t="s">
        <v>1202</v>
      </c>
      <c r="K119" s="1746"/>
      <c r="L119" s="1747" t="s">
        <v>1276</v>
      </c>
      <c r="M119" s="1748"/>
      <c r="N119" s="1745" t="s">
        <v>1335</v>
      </c>
      <c r="O119" s="1746"/>
      <c r="P119" s="1749" t="s">
        <v>22</v>
      </c>
      <c r="Q119" s="1750"/>
    </row>
    <row r="120" spans="1:17" ht="20.25" customHeight="1">
      <c r="A120" s="1574"/>
      <c r="B120" s="233" t="s">
        <v>1336</v>
      </c>
      <c r="C120" s="234" t="s">
        <v>1337</v>
      </c>
      <c r="D120" s="235" t="s">
        <v>1338</v>
      </c>
      <c r="E120" s="236" t="s">
        <v>1337</v>
      </c>
      <c r="F120" s="237" t="s">
        <v>1338</v>
      </c>
      <c r="G120" s="234" t="s">
        <v>1337</v>
      </c>
      <c r="H120" s="235" t="s">
        <v>1338</v>
      </c>
      <c r="I120" s="236" t="s">
        <v>1337</v>
      </c>
      <c r="J120" s="237" t="s">
        <v>1338</v>
      </c>
      <c r="K120" s="234" t="s">
        <v>1337</v>
      </c>
      <c r="L120" s="235" t="s">
        <v>1338</v>
      </c>
      <c r="M120" s="236" t="s">
        <v>1337</v>
      </c>
      <c r="N120" s="237" t="s">
        <v>1338</v>
      </c>
      <c r="O120" s="234" t="s">
        <v>1337</v>
      </c>
      <c r="P120" s="273" t="s">
        <v>1338</v>
      </c>
      <c r="Q120" s="289" t="s">
        <v>1337</v>
      </c>
    </row>
    <row r="121" spans="1:17" ht="20.25" customHeight="1">
      <c r="A121" s="238">
        <v>500</v>
      </c>
      <c r="B121" s="239"/>
      <c r="C121" s="239"/>
      <c r="D121" s="239"/>
      <c r="E121" s="239"/>
      <c r="F121" s="239"/>
      <c r="G121" s="239"/>
      <c r="H121" s="239"/>
      <c r="I121" s="239"/>
      <c r="J121" s="239"/>
      <c r="K121" s="239"/>
      <c r="L121" s="239"/>
      <c r="M121" s="239"/>
      <c r="N121" s="239"/>
      <c r="O121" s="239"/>
      <c r="P121" s="287"/>
      <c r="Q121" s="294"/>
    </row>
    <row r="122" spans="1:17" ht="20.25" customHeight="1">
      <c r="A122" s="244" t="s">
        <v>1339</v>
      </c>
      <c r="B122" s="239">
        <f>+B8+B46+B84</f>
        <v>0</v>
      </c>
      <c r="C122" s="239">
        <f t="shared" ref="C122:Q122" si="9">+C8+C46+C84</f>
        <v>0</v>
      </c>
      <c r="D122" s="239">
        <f t="shared" si="9"/>
        <v>1</v>
      </c>
      <c r="E122" s="239">
        <f t="shared" si="9"/>
        <v>10000</v>
      </c>
      <c r="F122" s="239">
        <f t="shared" si="9"/>
        <v>0</v>
      </c>
      <c r="G122" s="239">
        <f t="shared" si="9"/>
        <v>0</v>
      </c>
      <c r="H122" s="239">
        <f t="shared" si="9"/>
        <v>0</v>
      </c>
      <c r="I122" s="239">
        <f t="shared" si="9"/>
        <v>0</v>
      </c>
      <c r="J122" s="239">
        <f t="shared" si="9"/>
        <v>0</v>
      </c>
      <c r="K122" s="239">
        <f t="shared" si="9"/>
        <v>0</v>
      </c>
      <c r="L122" s="239">
        <f t="shared" si="9"/>
        <v>1</v>
      </c>
      <c r="M122" s="239">
        <f t="shared" si="9"/>
        <v>3000</v>
      </c>
      <c r="N122" s="239">
        <f t="shared" si="9"/>
        <v>4</v>
      </c>
      <c r="O122" s="239">
        <f t="shared" si="9"/>
        <v>37000</v>
      </c>
      <c r="P122" s="239">
        <f t="shared" si="9"/>
        <v>6</v>
      </c>
      <c r="Q122" s="239">
        <f t="shared" si="9"/>
        <v>50000</v>
      </c>
    </row>
    <row r="123" spans="1:17" ht="20.25" customHeight="1">
      <c r="A123" s="244" t="s">
        <v>1340</v>
      </c>
      <c r="B123" s="239">
        <f t="shared" ref="B123:Q123" si="10">+B9+B47+B85</f>
        <v>0</v>
      </c>
      <c r="C123" s="239">
        <f t="shared" si="10"/>
        <v>0</v>
      </c>
      <c r="D123" s="239">
        <f t="shared" si="10"/>
        <v>0</v>
      </c>
      <c r="E123" s="239">
        <f t="shared" si="10"/>
        <v>0</v>
      </c>
      <c r="F123" s="239">
        <f t="shared" si="10"/>
        <v>0</v>
      </c>
      <c r="G123" s="239">
        <f t="shared" si="10"/>
        <v>0</v>
      </c>
      <c r="H123" s="239">
        <f t="shared" si="10"/>
        <v>0</v>
      </c>
      <c r="I123" s="239">
        <f t="shared" si="10"/>
        <v>0</v>
      </c>
      <c r="J123" s="239">
        <f t="shared" si="10"/>
        <v>1</v>
      </c>
      <c r="K123" s="239">
        <f t="shared" si="10"/>
        <v>11000</v>
      </c>
      <c r="L123" s="239">
        <f t="shared" si="10"/>
        <v>0</v>
      </c>
      <c r="M123" s="239">
        <f t="shared" si="10"/>
        <v>0</v>
      </c>
      <c r="N123" s="239">
        <f t="shared" si="10"/>
        <v>6</v>
      </c>
      <c r="O123" s="239">
        <f t="shared" si="10"/>
        <v>85000</v>
      </c>
      <c r="P123" s="239">
        <f t="shared" si="10"/>
        <v>7</v>
      </c>
      <c r="Q123" s="239">
        <f t="shared" si="10"/>
        <v>96000</v>
      </c>
    </row>
    <row r="124" spans="1:17" ht="20.25" customHeight="1">
      <c r="A124" s="244" t="s">
        <v>1341</v>
      </c>
      <c r="B124" s="239">
        <f t="shared" ref="B124:Q124" si="11">+B10+B48+B86</f>
        <v>1</v>
      </c>
      <c r="C124" s="239">
        <f t="shared" si="11"/>
        <v>40000</v>
      </c>
      <c r="D124" s="239">
        <f t="shared" si="11"/>
        <v>1</v>
      </c>
      <c r="E124" s="239">
        <f t="shared" si="11"/>
        <v>20000</v>
      </c>
      <c r="F124" s="239">
        <f t="shared" si="11"/>
        <v>0</v>
      </c>
      <c r="G124" s="239">
        <f t="shared" si="11"/>
        <v>0</v>
      </c>
      <c r="H124" s="239">
        <f t="shared" si="11"/>
        <v>0</v>
      </c>
      <c r="I124" s="239">
        <f t="shared" si="11"/>
        <v>0</v>
      </c>
      <c r="J124" s="239">
        <f t="shared" si="11"/>
        <v>1</v>
      </c>
      <c r="K124" s="239">
        <f t="shared" si="11"/>
        <v>16000</v>
      </c>
      <c r="L124" s="239">
        <f t="shared" si="11"/>
        <v>0</v>
      </c>
      <c r="M124" s="239">
        <f t="shared" si="11"/>
        <v>0</v>
      </c>
      <c r="N124" s="239">
        <f t="shared" si="11"/>
        <v>13</v>
      </c>
      <c r="O124" s="239">
        <f t="shared" si="11"/>
        <v>239000</v>
      </c>
      <c r="P124" s="239">
        <f t="shared" si="11"/>
        <v>16</v>
      </c>
      <c r="Q124" s="239">
        <f t="shared" si="11"/>
        <v>315000</v>
      </c>
    </row>
    <row r="125" spans="1:17" ht="20.25" customHeight="1">
      <c r="A125" s="244" t="s">
        <v>1342</v>
      </c>
      <c r="B125" s="239">
        <f t="shared" ref="B125:Q125" si="12">+B11+B49+B87</f>
        <v>0</v>
      </c>
      <c r="C125" s="239">
        <f t="shared" si="12"/>
        <v>0</v>
      </c>
      <c r="D125" s="239">
        <f t="shared" si="12"/>
        <v>1</v>
      </c>
      <c r="E125" s="239">
        <f t="shared" si="12"/>
        <v>30000</v>
      </c>
      <c r="F125" s="239">
        <f t="shared" si="12"/>
        <v>1</v>
      </c>
      <c r="G125" s="239">
        <f t="shared" si="12"/>
        <v>24500</v>
      </c>
      <c r="H125" s="239">
        <f t="shared" si="12"/>
        <v>0</v>
      </c>
      <c r="I125" s="239">
        <f t="shared" si="12"/>
        <v>0</v>
      </c>
      <c r="J125" s="239">
        <f t="shared" si="12"/>
        <v>2</v>
      </c>
      <c r="K125" s="239">
        <f t="shared" si="12"/>
        <v>53000</v>
      </c>
      <c r="L125" s="239">
        <f t="shared" si="12"/>
        <v>1</v>
      </c>
      <c r="M125" s="239">
        <f t="shared" si="12"/>
        <v>23000</v>
      </c>
      <c r="N125" s="239">
        <f t="shared" si="12"/>
        <v>3</v>
      </c>
      <c r="O125" s="239">
        <f t="shared" si="12"/>
        <v>77000</v>
      </c>
      <c r="P125" s="239">
        <f t="shared" si="12"/>
        <v>8</v>
      </c>
      <c r="Q125" s="239">
        <f t="shared" si="12"/>
        <v>207500</v>
      </c>
    </row>
    <row r="126" spans="1:17" ht="20.25" customHeight="1">
      <c r="A126" s="244" t="s">
        <v>1343</v>
      </c>
      <c r="B126" s="239">
        <f t="shared" ref="B126:Q126" si="13">+B12+B50+B88</f>
        <v>2</v>
      </c>
      <c r="C126" s="239">
        <f t="shared" si="13"/>
        <v>75000</v>
      </c>
      <c r="D126" s="239">
        <f t="shared" si="13"/>
        <v>2</v>
      </c>
      <c r="E126" s="239">
        <f t="shared" si="13"/>
        <v>72000</v>
      </c>
      <c r="F126" s="239">
        <f t="shared" si="13"/>
        <v>1</v>
      </c>
      <c r="G126" s="239">
        <f t="shared" si="13"/>
        <v>40000</v>
      </c>
      <c r="H126" s="239">
        <f t="shared" si="13"/>
        <v>2</v>
      </c>
      <c r="I126" s="239">
        <f t="shared" si="13"/>
        <v>80000</v>
      </c>
      <c r="J126" s="239">
        <f t="shared" si="13"/>
        <v>0</v>
      </c>
      <c r="K126" s="239">
        <f t="shared" si="13"/>
        <v>0</v>
      </c>
      <c r="L126" s="239">
        <f t="shared" si="13"/>
        <v>2</v>
      </c>
      <c r="M126" s="239">
        <f t="shared" si="13"/>
        <v>67000</v>
      </c>
      <c r="N126" s="239">
        <f t="shared" si="13"/>
        <v>5</v>
      </c>
      <c r="O126" s="239">
        <f t="shared" si="13"/>
        <v>169000</v>
      </c>
      <c r="P126" s="239">
        <f t="shared" si="13"/>
        <v>14</v>
      </c>
      <c r="Q126" s="239">
        <f t="shared" si="13"/>
        <v>503000</v>
      </c>
    </row>
    <row r="127" spans="1:17" ht="20.25" customHeight="1">
      <c r="A127" s="244" t="s">
        <v>1344</v>
      </c>
      <c r="B127" s="239">
        <f t="shared" ref="B127:Q127" si="14">+B13+B51+B89</f>
        <v>3</v>
      </c>
      <c r="C127" s="239">
        <f t="shared" si="14"/>
        <v>140000</v>
      </c>
      <c r="D127" s="239">
        <f t="shared" si="14"/>
        <v>1</v>
      </c>
      <c r="E127" s="239">
        <f t="shared" si="14"/>
        <v>42000</v>
      </c>
      <c r="F127" s="239">
        <f t="shared" si="14"/>
        <v>2</v>
      </c>
      <c r="G127" s="239">
        <f t="shared" si="14"/>
        <v>100000</v>
      </c>
      <c r="H127" s="239">
        <f t="shared" si="14"/>
        <v>0</v>
      </c>
      <c r="I127" s="239">
        <f t="shared" si="14"/>
        <v>0</v>
      </c>
      <c r="J127" s="239">
        <f t="shared" si="14"/>
        <v>5</v>
      </c>
      <c r="K127" s="239">
        <f t="shared" si="14"/>
        <v>235000</v>
      </c>
      <c r="L127" s="239">
        <f t="shared" si="14"/>
        <v>2</v>
      </c>
      <c r="M127" s="239">
        <f t="shared" si="14"/>
        <v>97000</v>
      </c>
      <c r="N127" s="239">
        <f t="shared" si="14"/>
        <v>2</v>
      </c>
      <c r="O127" s="239">
        <f t="shared" si="14"/>
        <v>100000</v>
      </c>
      <c r="P127" s="239">
        <f t="shared" si="14"/>
        <v>15</v>
      </c>
      <c r="Q127" s="239">
        <f t="shared" si="14"/>
        <v>714000</v>
      </c>
    </row>
    <row r="128" spans="1:17" ht="20.25" customHeight="1">
      <c r="A128" s="244" t="s">
        <v>1345</v>
      </c>
      <c r="B128" s="239">
        <f t="shared" ref="B128:Q128" si="15">+B14+B52+B90</f>
        <v>1</v>
      </c>
      <c r="C128" s="239">
        <f t="shared" si="15"/>
        <v>52000</v>
      </c>
      <c r="D128" s="239">
        <f t="shared" si="15"/>
        <v>2</v>
      </c>
      <c r="E128" s="239">
        <f t="shared" si="15"/>
        <v>109000</v>
      </c>
      <c r="F128" s="239">
        <f t="shared" si="15"/>
        <v>4</v>
      </c>
      <c r="G128" s="239">
        <f t="shared" si="15"/>
        <v>230120</v>
      </c>
      <c r="H128" s="239">
        <f t="shared" si="15"/>
        <v>0</v>
      </c>
      <c r="I128" s="239">
        <f t="shared" si="15"/>
        <v>0</v>
      </c>
      <c r="J128" s="239">
        <f t="shared" si="15"/>
        <v>1</v>
      </c>
      <c r="K128" s="239">
        <f t="shared" si="15"/>
        <v>58000</v>
      </c>
      <c r="L128" s="239">
        <f t="shared" si="15"/>
        <v>0</v>
      </c>
      <c r="M128" s="239">
        <f t="shared" si="15"/>
        <v>0</v>
      </c>
      <c r="N128" s="239">
        <f t="shared" si="15"/>
        <v>1</v>
      </c>
      <c r="O128" s="239">
        <f t="shared" si="15"/>
        <v>60000</v>
      </c>
      <c r="P128" s="239">
        <f t="shared" si="15"/>
        <v>9</v>
      </c>
      <c r="Q128" s="239">
        <f t="shared" si="15"/>
        <v>509120</v>
      </c>
    </row>
    <row r="129" spans="1:17" ht="20.25" customHeight="1">
      <c r="A129" s="244" t="s">
        <v>1346</v>
      </c>
      <c r="B129" s="239">
        <f t="shared" ref="B129:Q129" si="16">+B15+B53+B91</f>
        <v>0</v>
      </c>
      <c r="C129" s="239">
        <f t="shared" si="16"/>
        <v>0</v>
      </c>
      <c r="D129" s="239">
        <f t="shared" si="16"/>
        <v>0</v>
      </c>
      <c r="E129" s="239">
        <f t="shared" si="16"/>
        <v>0</v>
      </c>
      <c r="F129" s="239">
        <f t="shared" si="16"/>
        <v>0</v>
      </c>
      <c r="G129" s="239">
        <f t="shared" si="16"/>
        <v>0</v>
      </c>
      <c r="H129" s="239">
        <f t="shared" si="16"/>
        <v>0</v>
      </c>
      <c r="I129" s="239">
        <f t="shared" si="16"/>
        <v>0</v>
      </c>
      <c r="J129" s="239">
        <f t="shared" si="16"/>
        <v>1</v>
      </c>
      <c r="K129" s="239">
        <f t="shared" si="16"/>
        <v>66000</v>
      </c>
      <c r="L129" s="239">
        <f t="shared" si="16"/>
        <v>3</v>
      </c>
      <c r="M129" s="239">
        <f t="shared" si="16"/>
        <v>210000</v>
      </c>
      <c r="N129" s="239">
        <f t="shared" si="16"/>
        <v>8</v>
      </c>
      <c r="O129" s="239">
        <f t="shared" si="16"/>
        <v>529000</v>
      </c>
      <c r="P129" s="239">
        <f t="shared" si="16"/>
        <v>12</v>
      </c>
      <c r="Q129" s="239">
        <f t="shared" si="16"/>
        <v>805000</v>
      </c>
    </row>
    <row r="130" spans="1:17" ht="20.25" customHeight="1">
      <c r="A130" s="244" t="s">
        <v>1347</v>
      </c>
      <c r="B130" s="239">
        <f t="shared" ref="B130:Q130" si="17">+B16+B54+B92</f>
        <v>1</v>
      </c>
      <c r="C130" s="239">
        <f t="shared" si="17"/>
        <v>80000</v>
      </c>
      <c r="D130" s="239">
        <f t="shared" si="17"/>
        <v>1</v>
      </c>
      <c r="E130" s="239">
        <f t="shared" si="17"/>
        <v>80000</v>
      </c>
      <c r="F130" s="239">
        <f t="shared" si="17"/>
        <v>1</v>
      </c>
      <c r="G130" s="239">
        <f t="shared" si="17"/>
        <v>80000</v>
      </c>
      <c r="H130" s="239">
        <f t="shared" si="17"/>
        <v>0</v>
      </c>
      <c r="I130" s="239">
        <f t="shared" si="17"/>
        <v>0</v>
      </c>
      <c r="J130" s="239">
        <f t="shared" si="17"/>
        <v>2</v>
      </c>
      <c r="K130" s="239">
        <f t="shared" si="17"/>
        <v>155000</v>
      </c>
      <c r="L130" s="239">
        <f t="shared" si="17"/>
        <v>0</v>
      </c>
      <c r="M130" s="239">
        <f t="shared" si="17"/>
        <v>0</v>
      </c>
      <c r="N130" s="239">
        <f t="shared" si="17"/>
        <v>1</v>
      </c>
      <c r="O130" s="239">
        <f t="shared" si="17"/>
        <v>77000</v>
      </c>
      <c r="P130" s="239">
        <f t="shared" si="17"/>
        <v>6</v>
      </c>
      <c r="Q130" s="239">
        <f t="shared" si="17"/>
        <v>472000</v>
      </c>
    </row>
    <row r="131" spans="1:17" ht="20.25" customHeight="1">
      <c r="A131" s="244" t="s">
        <v>1348</v>
      </c>
      <c r="B131" s="239">
        <f t="shared" ref="B131:Q131" si="18">+B17+B55+B93</f>
        <v>2</v>
      </c>
      <c r="C131" s="239">
        <f t="shared" si="18"/>
        <v>167700</v>
      </c>
      <c r="D131" s="239">
        <f t="shared" si="18"/>
        <v>2</v>
      </c>
      <c r="E131" s="239">
        <f t="shared" si="18"/>
        <v>218700</v>
      </c>
      <c r="F131" s="239">
        <f t="shared" si="18"/>
        <v>0</v>
      </c>
      <c r="G131" s="239">
        <f t="shared" si="18"/>
        <v>0</v>
      </c>
      <c r="H131" s="239">
        <f t="shared" si="18"/>
        <v>0</v>
      </c>
      <c r="I131" s="239">
        <f t="shared" si="18"/>
        <v>0</v>
      </c>
      <c r="J131" s="239">
        <f t="shared" si="18"/>
        <v>0</v>
      </c>
      <c r="K131" s="239">
        <f t="shared" si="18"/>
        <v>0</v>
      </c>
      <c r="L131" s="239">
        <f t="shared" si="18"/>
        <v>0</v>
      </c>
      <c r="M131" s="239">
        <f t="shared" si="18"/>
        <v>0</v>
      </c>
      <c r="N131" s="239">
        <f t="shared" si="18"/>
        <v>2</v>
      </c>
      <c r="O131" s="239">
        <f t="shared" si="18"/>
        <v>170000</v>
      </c>
      <c r="P131" s="239">
        <f t="shared" si="18"/>
        <v>6</v>
      </c>
      <c r="Q131" s="239">
        <f t="shared" si="18"/>
        <v>556400</v>
      </c>
    </row>
    <row r="132" spans="1:17" ht="20.25" customHeight="1">
      <c r="A132" s="244" t="s">
        <v>1349</v>
      </c>
      <c r="B132" s="239">
        <f t="shared" ref="B132:Q132" si="19">+B18+B56+B94</f>
        <v>1</v>
      </c>
      <c r="C132" s="239">
        <f t="shared" si="19"/>
        <v>96000</v>
      </c>
      <c r="D132" s="239">
        <f t="shared" si="19"/>
        <v>0</v>
      </c>
      <c r="E132" s="239">
        <f t="shared" si="19"/>
        <v>0</v>
      </c>
      <c r="F132" s="239">
        <f t="shared" si="19"/>
        <v>0</v>
      </c>
      <c r="G132" s="239">
        <f t="shared" si="19"/>
        <v>0</v>
      </c>
      <c r="H132" s="239">
        <f t="shared" si="19"/>
        <v>0</v>
      </c>
      <c r="I132" s="239">
        <f t="shared" si="19"/>
        <v>0</v>
      </c>
      <c r="J132" s="239">
        <f t="shared" si="19"/>
        <v>0</v>
      </c>
      <c r="K132" s="239">
        <f t="shared" si="19"/>
        <v>0</v>
      </c>
      <c r="L132" s="239">
        <f t="shared" si="19"/>
        <v>2</v>
      </c>
      <c r="M132" s="239">
        <f t="shared" si="19"/>
        <v>200000</v>
      </c>
      <c r="N132" s="239">
        <f t="shared" si="19"/>
        <v>3</v>
      </c>
      <c r="O132" s="239">
        <f t="shared" si="19"/>
        <v>285000</v>
      </c>
      <c r="P132" s="239">
        <f t="shared" si="19"/>
        <v>6</v>
      </c>
      <c r="Q132" s="239">
        <f t="shared" si="19"/>
        <v>581000</v>
      </c>
    </row>
    <row r="133" spans="1:17" ht="20.25" customHeight="1">
      <c r="A133" s="244" t="s">
        <v>1350</v>
      </c>
      <c r="B133" s="239">
        <f t="shared" ref="B133:Q133" si="20">+B19+B57+B95</f>
        <v>1</v>
      </c>
      <c r="C133" s="239">
        <f t="shared" si="20"/>
        <v>110000</v>
      </c>
      <c r="D133" s="239">
        <f t="shared" si="20"/>
        <v>0</v>
      </c>
      <c r="E133" s="239">
        <f t="shared" si="20"/>
        <v>0</v>
      </c>
      <c r="F133" s="239">
        <f t="shared" si="20"/>
        <v>0</v>
      </c>
      <c r="G133" s="239">
        <f t="shared" si="20"/>
        <v>0</v>
      </c>
      <c r="H133" s="239">
        <f t="shared" si="20"/>
        <v>0</v>
      </c>
      <c r="I133" s="239">
        <f t="shared" si="20"/>
        <v>0</v>
      </c>
      <c r="J133" s="239">
        <f t="shared" si="20"/>
        <v>0</v>
      </c>
      <c r="K133" s="239">
        <f t="shared" si="20"/>
        <v>0</v>
      </c>
      <c r="L133" s="239">
        <f t="shared" si="20"/>
        <v>0</v>
      </c>
      <c r="M133" s="239">
        <f t="shared" si="20"/>
        <v>0</v>
      </c>
      <c r="N133" s="239">
        <f t="shared" si="20"/>
        <v>1</v>
      </c>
      <c r="O133" s="239">
        <f t="shared" si="20"/>
        <v>110000</v>
      </c>
      <c r="P133" s="239">
        <f t="shared" si="20"/>
        <v>2</v>
      </c>
      <c r="Q133" s="239">
        <f t="shared" si="20"/>
        <v>220000</v>
      </c>
    </row>
    <row r="134" spans="1:17" ht="20.25" customHeight="1">
      <c r="A134" s="244" t="s">
        <v>1351</v>
      </c>
      <c r="B134" s="239">
        <f t="shared" ref="B134:Q134" si="21">+B20+B58+B96</f>
        <v>0</v>
      </c>
      <c r="C134" s="239">
        <f t="shared" si="21"/>
        <v>0</v>
      </c>
      <c r="D134" s="239">
        <f t="shared" si="21"/>
        <v>3</v>
      </c>
      <c r="E134" s="239">
        <f t="shared" si="21"/>
        <v>360000</v>
      </c>
      <c r="F134" s="239">
        <f t="shared" si="21"/>
        <v>0</v>
      </c>
      <c r="G134" s="239">
        <f t="shared" si="21"/>
        <v>0</v>
      </c>
      <c r="H134" s="239">
        <f t="shared" si="21"/>
        <v>1</v>
      </c>
      <c r="I134" s="239">
        <f t="shared" si="21"/>
        <v>120000</v>
      </c>
      <c r="J134" s="239">
        <f t="shared" si="21"/>
        <v>0</v>
      </c>
      <c r="K134" s="239">
        <f t="shared" si="21"/>
        <v>0</v>
      </c>
      <c r="L134" s="239">
        <f t="shared" si="21"/>
        <v>3</v>
      </c>
      <c r="M134" s="239">
        <f t="shared" si="21"/>
        <v>346000</v>
      </c>
      <c r="N134" s="239">
        <f t="shared" si="21"/>
        <v>0</v>
      </c>
      <c r="O134" s="239">
        <f t="shared" si="21"/>
        <v>0</v>
      </c>
      <c r="P134" s="239">
        <f t="shared" si="21"/>
        <v>7</v>
      </c>
      <c r="Q134" s="239">
        <f t="shared" si="21"/>
        <v>826000</v>
      </c>
    </row>
    <row r="135" spans="1:17" ht="20.25" customHeight="1">
      <c r="A135" s="244" t="s">
        <v>1352</v>
      </c>
      <c r="B135" s="239">
        <f t="shared" ref="B135:Q135" si="22">+B21+B59+B97</f>
        <v>1</v>
      </c>
      <c r="C135" s="239">
        <f t="shared" si="22"/>
        <v>130000</v>
      </c>
      <c r="D135" s="239">
        <f t="shared" si="22"/>
        <v>0</v>
      </c>
      <c r="E135" s="239">
        <f t="shared" si="22"/>
        <v>0</v>
      </c>
      <c r="F135" s="239">
        <f t="shared" si="22"/>
        <v>1</v>
      </c>
      <c r="G135" s="239">
        <f t="shared" si="22"/>
        <v>130000</v>
      </c>
      <c r="H135" s="239">
        <f t="shared" si="22"/>
        <v>0</v>
      </c>
      <c r="I135" s="239">
        <f t="shared" si="22"/>
        <v>0</v>
      </c>
      <c r="J135" s="239">
        <f t="shared" si="22"/>
        <v>1</v>
      </c>
      <c r="K135" s="239">
        <f t="shared" si="22"/>
        <v>124000</v>
      </c>
      <c r="L135" s="239">
        <f t="shared" si="22"/>
        <v>1</v>
      </c>
      <c r="M135" s="239">
        <f t="shared" si="22"/>
        <v>130000</v>
      </c>
      <c r="N135" s="239">
        <f t="shared" si="22"/>
        <v>2</v>
      </c>
      <c r="O135" s="239">
        <f t="shared" si="22"/>
        <v>244000</v>
      </c>
      <c r="P135" s="239">
        <f t="shared" si="22"/>
        <v>6</v>
      </c>
      <c r="Q135" s="239">
        <f t="shared" si="22"/>
        <v>758000</v>
      </c>
    </row>
    <row r="136" spans="1:17" ht="20.25" customHeight="1">
      <c r="A136" s="244" t="s">
        <v>1353</v>
      </c>
      <c r="B136" s="239">
        <f t="shared" ref="B136:Q136" si="23">+B22+B60+B98</f>
        <v>0</v>
      </c>
      <c r="C136" s="239">
        <f t="shared" si="23"/>
        <v>0</v>
      </c>
      <c r="D136" s="239">
        <f t="shared" si="23"/>
        <v>0</v>
      </c>
      <c r="E136" s="239">
        <f t="shared" si="23"/>
        <v>0</v>
      </c>
      <c r="F136" s="239">
        <f t="shared" si="23"/>
        <v>0</v>
      </c>
      <c r="G136" s="239">
        <f t="shared" si="23"/>
        <v>0</v>
      </c>
      <c r="H136" s="239">
        <f t="shared" si="23"/>
        <v>0</v>
      </c>
      <c r="I136" s="239">
        <f t="shared" si="23"/>
        <v>0</v>
      </c>
      <c r="J136" s="239">
        <f t="shared" si="23"/>
        <v>0</v>
      </c>
      <c r="K136" s="239">
        <f t="shared" si="23"/>
        <v>0</v>
      </c>
      <c r="L136" s="239">
        <f t="shared" si="23"/>
        <v>0</v>
      </c>
      <c r="M136" s="239">
        <f t="shared" si="23"/>
        <v>0</v>
      </c>
      <c r="N136" s="239">
        <f t="shared" si="23"/>
        <v>0</v>
      </c>
      <c r="O136" s="239">
        <f t="shared" si="23"/>
        <v>0</v>
      </c>
      <c r="P136" s="239">
        <f t="shared" si="23"/>
        <v>0</v>
      </c>
      <c r="Q136" s="239">
        <f t="shared" si="23"/>
        <v>0</v>
      </c>
    </row>
    <row r="137" spans="1:17" ht="20.25" customHeight="1">
      <c r="A137" s="244" t="s">
        <v>1354</v>
      </c>
      <c r="B137" s="239">
        <f t="shared" ref="B137:Q137" si="24">+B23+B61+B99</f>
        <v>1</v>
      </c>
      <c r="C137" s="239">
        <f t="shared" si="24"/>
        <v>150000</v>
      </c>
      <c r="D137" s="239">
        <f t="shared" si="24"/>
        <v>0</v>
      </c>
      <c r="E137" s="239">
        <f t="shared" si="24"/>
        <v>0</v>
      </c>
      <c r="F137" s="239">
        <f t="shared" si="24"/>
        <v>0</v>
      </c>
      <c r="G137" s="239">
        <f t="shared" si="24"/>
        <v>0</v>
      </c>
      <c r="H137" s="239">
        <f t="shared" si="24"/>
        <v>1</v>
      </c>
      <c r="I137" s="239">
        <f t="shared" si="24"/>
        <v>144000</v>
      </c>
      <c r="J137" s="239">
        <f t="shared" si="24"/>
        <v>0</v>
      </c>
      <c r="K137" s="239">
        <f t="shared" si="24"/>
        <v>0</v>
      </c>
      <c r="L137" s="239">
        <f t="shared" si="24"/>
        <v>2</v>
      </c>
      <c r="M137" s="239">
        <f t="shared" si="24"/>
        <v>289000</v>
      </c>
      <c r="N137" s="239">
        <f t="shared" si="24"/>
        <v>0</v>
      </c>
      <c r="O137" s="239">
        <f t="shared" si="24"/>
        <v>0</v>
      </c>
      <c r="P137" s="239">
        <f t="shared" si="24"/>
        <v>4</v>
      </c>
      <c r="Q137" s="239">
        <f t="shared" si="24"/>
        <v>583000</v>
      </c>
    </row>
    <row r="138" spans="1:17" ht="20.25" customHeight="1">
      <c r="A138" s="244" t="s">
        <v>1355</v>
      </c>
      <c r="B138" s="239">
        <f t="shared" ref="B138:Q138" si="25">+B24+B62+B100</f>
        <v>1</v>
      </c>
      <c r="C138" s="239">
        <f t="shared" si="25"/>
        <v>160000</v>
      </c>
      <c r="D138" s="239">
        <f t="shared" si="25"/>
        <v>1</v>
      </c>
      <c r="E138" s="239">
        <f t="shared" si="25"/>
        <v>160000</v>
      </c>
      <c r="F138" s="239">
        <f t="shared" si="25"/>
        <v>0</v>
      </c>
      <c r="G138" s="239">
        <f t="shared" si="25"/>
        <v>0</v>
      </c>
      <c r="H138" s="239">
        <f t="shared" si="25"/>
        <v>0</v>
      </c>
      <c r="I138" s="239">
        <f t="shared" si="25"/>
        <v>0</v>
      </c>
      <c r="J138" s="239">
        <f t="shared" si="25"/>
        <v>1</v>
      </c>
      <c r="K138" s="239">
        <f t="shared" si="25"/>
        <v>160000</v>
      </c>
      <c r="L138" s="239">
        <f t="shared" si="25"/>
        <v>1</v>
      </c>
      <c r="M138" s="239">
        <f t="shared" si="25"/>
        <v>156000</v>
      </c>
      <c r="N138" s="239">
        <f t="shared" si="25"/>
        <v>0</v>
      </c>
      <c r="O138" s="239">
        <f t="shared" si="25"/>
        <v>0</v>
      </c>
      <c r="P138" s="239">
        <f t="shared" si="25"/>
        <v>4</v>
      </c>
      <c r="Q138" s="239">
        <f t="shared" si="25"/>
        <v>636000</v>
      </c>
    </row>
    <row r="139" spans="1:17" ht="20.25" customHeight="1">
      <c r="A139" s="244" t="s">
        <v>1356</v>
      </c>
      <c r="B139" s="239">
        <f t="shared" ref="B139:Q139" si="26">+B25+B63+B101</f>
        <v>0</v>
      </c>
      <c r="C139" s="239">
        <f t="shared" si="26"/>
        <v>0</v>
      </c>
      <c r="D139" s="239">
        <f t="shared" si="26"/>
        <v>1</v>
      </c>
      <c r="E139" s="239">
        <f t="shared" si="26"/>
        <v>161200</v>
      </c>
      <c r="F139" s="239">
        <f t="shared" si="26"/>
        <v>1</v>
      </c>
      <c r="G139" s="239">
        <f t="shared" si="26"/>
        <v>170000</v>
      </c>
      <c r="H139" s="239">
        <f t="shared" si="26"/>
        <v>0</v>
      </c>
      <c r="I139" s="239">
        <f t="shared" si="26"/>
        <v>0</v>
      </c>
      <c r="J139" s="239">
        <f t="shared" si="26"/>
        <v>0</v>
      </c>
      <c r="K139" s="239">
        <f t="shared" si="26"/>
        <v>0</v>
      </c>
      <c r="L139" s="239">
        <f t="shared" si="26"/>
        <v>1</v>
      </c>
      <c r="M139" s="239">
        <f t="shared" si="26"/>
        <v>170000</v>
      </c>
      <c r="N139" s="239">
        <f t="shared" si="26"/>
        <v>2</v>
      </c>
      <c r="O139" s="239">
        <f t="shared" si="26"/>
        <v>340000</v>
      </c>
      <c r="P139" s="239">
        <f t="shared" si="26"/>
        <v>5</v>
      </c>
      <c r="Q139" s="239">
        <f t="shared" si="26"/>
        <v>841200</v>
      </c>
    </row>
    <row r="140" spans="1:17" ht="20.25" customHeight="1">
      <c r="A140" s="244" t="s">
        <v>1357</v>
      </c>
      <c r="B140" s="239">
        <f t="shared" ref="B140:Q140" si="27">+B26+B64+B102</f>
        <v>0</v>
      </c>
      <c r="C140" s="239">
        <f t="shared" si="27"/>
        <v>0</v>
      </c>
      <c r="D140" s="239">
        <f t="shared" si="27"/>
        <v>0</v>
      </c>
      <c r="E140" s="239">
        <f t="shared" si="27"/>
        <v>0</v>
      </c>
      <c r="F140" s="239">
        <f t="shared" si="27"/>
        <v>0</v>
      </c>
      <c r="G140" s="239">
        <f t="shared" si="27"/>
        <v>0</v>
      </c>
      <c r="H140" s="239">
        <f t="shared" si="27"/>
        <v>0</v>
      </c>
      <c r="I140" s="239">
        <f t="shared" si="27"/>
        <v>0</v>
      </c>
      <c r="J140" s="239">
        <f t="shared" si="27"/>
        <v>2</v>
      </c>
      <c r="K140" s="239">
        <f t="shared" si="27"/>
        <v>346400</v>
      </c>
      <c r="L140" s="239">
        <f t="shared" si="27"/>
        <v>2</v>
      </c>
      <c r="M140" s="239">
        <f t="shared" si="27"/>
        <v>351000</v>
      </c>
      <c r="N140" s="239">
        <f t="shared" si="27"/>
        <v>0</v>
      </c>
      <c r="O140" s="239">
        <f t="shared" si="27"/>
        <v>0</v>
      </c>
      <c r="P140" s="239">
        <f t="shared" si="27"/>
        <v>4</v>
      </c>
      <c r="Q140" s="239">
        <f t="shared" si="27"/>
        <v>697400</v>
      </c>
    </row>
    <row r="141" spans="1:17" ht="20.25" customHeight="1">
      <c r="A141" s="244" t="s">
        <v>1358</v>
      </c>
      <c r="B141" s="239">
        <f t="shared" ref="B141:Q141" si="28">+B27+B65+B103</f>
        <v>0</v>
      </c>
      <c r="C141" s="239">
        <f t="shared" si="28"/>
        <v>0</v>
      </c>
      <c r="D141" s="239">
        <f t="shared" si="28"/>
        <v>0</v>
      </c>
      <c r="E141" s="239">
        <f t="shared" si="28"/>
        <v>0</v>
      </c>
      <c r="F141" s="239">
        <f t="shared" si="28"/>
        <v>0</v>
      </c>
      <c r="G141" s="239">
        <f t="shared" si="28"/>
        <v>0</v>
      </c>
      <c r="H141" s="239">
        <f t="shared" si="28"/>
        <v>0</v>
      </c>
      <c r="I141" s="239">
        <f t="shared" si="28"/>
        <v>0</v>
      </c>
      <c r="J141" s="239">
        <f t="shared" si="28"/>
        <v>0</v>
      </c>
      <c r="K141" s="239">
        <f t="shared" si="28"/>
        <v>0</v>
      </c>
      <c r="L141" s="239">
        <f t="shared" si="28"/>
        <v>0</v>
      </c>
      <c r="M141" s="239">
        <f t="shared" si="28"/>
        <v>0</v>
      </c>
      <c r="N141" s="239">
        <f t="shared" si="28"/>
        <v>0</v>
      </c>
      <c r="O141" s="239">
        <f t="shared" si="28"/>
        <v>0</v>
      </c>
      <c r="P141" s="239">
        <f t="shared" si="28"/>
        <v>0</v>
      </c>
      <c r="Q141" s="239">
        <f t="shared" si="28"/>
        <v>0</v>
      </c>
    </row>
    <row r="142" spans="1:17" ht="20.25" customHeight="1">
      <c r="A142" s="244" t="s">
        <v>1359</v>
      </c>
      <c r="B142" s="239">
        <f t="shared" ref="B142:Q142" si="29">+B28+B66+B104</f>
        <v>0</v>
      </c>
      <c r="C142" s="239">
        <f t="shared" si="29"/>
        <v>0</v>
      </c>
      <c r="D142" s="239">
        <f t="shared" si="29"/>
        <v>2</v>
      </c>
      <c r="E142" s="239">
        <f t="shared" si="29"/>
        <v>400000</v>
      </c>
      <c r="F142" s="239">
        <f t="shared" si="29"/>
        <v>1</v>
      </c>
      <c r="G142" s="239">
        <f t="shared" si="29"/>
        <v>200000</v>
      </c>
      <c r="H142" s="239">
        <f t="shared" si="29"/>
        <v>0</v>
      </c>
      <c r="I142" s="239">
        <f t="shared" si="29"/>
        <v>0</v>
      </c>
      <c r="J142" s="239">
        <f t="shared" si="29"/>
        <v>0</v>
      </c>
      <c r="K142" s="239">
        <f t="shared" si="29"/>
        <v>0</v>
      </c>
      <c r="L142" s="239">
        <f t="shared" si="29"/>
        <v>7</v>
      </c>
      <c r="M142" s="239">
        <f t="shared" si="29"/>
        <v>1344000</v>
      </c>
      <c r="N142" s="239">
        <f t="shared" si="29"/>
        <v>0</v>
      </c>
      <c r="O142" s="239">
        <f t="shared" si="29"/>
        <v>0</v>
      </c>
      <c r="P142" s="239">
        <f t="shared" si="29"/>
        <v>10</v>
      </c>
      <c r="Q142" s="239">
        <f t="shared" si="29"/>
        <v>1944000</v>
      </c>
    </row>
    <row r="143" spans="1:17" ht="20.25" customHeight="1">
      <c r="A143" s="250" t="s">
        <v>1360</v>
      </c>
      <c r="B143" s="239">
        <f t="shared" ref="B143:Q143" si="30">+B29+B67+B105</f>
        <v>0</v>
      </c>
      <c r="C143" s="239">
        <f t="shared" si="30"/>
        <v>0</v>
      </c>
      <c r="D143" s="239">
        <f t="shared" si="30"/>
        <v>0</v>
      </c>
      <c r="E143" s="239">
        <f t="shared" si="30"/>
        <v>0</v>
      </c>
      <c r="F143" s="239">
        <f t="shared" si="30"/>
        <v>1</v>
      </c>
      <c r="G143" s="239">
        <f t="shared" si="30"/>
        <v>250000</v>
      </c>
      <c r="H143" s="239">
        <f t="shared" si="30"/>
        <v>0</v>
      </c>
      <c r="I143" s="239">
        <f t="shared" si="30"/>
        <v>0</v>
      </c>
      <c r="J143" s="239">
        <f t="shared" si="30"/>
        <v>0</v>
      </c>
      <c r="K143" s="239">
        <f t="shared" si="30"/>
        <v>0</v>
      </c>
      <c r="L143" s="239">
        <f t="shared" si="30"/>
        <v>1</v>
      </c>
      <c r="M143" s="239">
        <f t="shared" si="30"/>
        <v>220000</v>
      </c>
      <c r="N143" s="239">
        <f t="shared" si="30"/>
        <v>4</v>
      </c>
      <c r="O143" s="239">
        <f t="shared" si="30"/>
        <v>913000</v>
      </c>
      <c r="P143" s="239">
        <f t="shared" si="30"/>
        <v>6</v>
      </c>
      <c r="Q143" s="239">
        <f t="shared" si="30"/>
        <v>1383000</v>
      </c>
    </row>
    <row r="144" spans="1:17" ht="20.25" customHeight="1">
      <c r="A144" s="250" t="s">
        <v>1361</v>
      </c>
      <c r="B144" s="239">
        <f t="shared" ref="B144:Q144" si="31">+B30+B68+B106</f>
        <v>0</v>
      </c>
      <c r="C144" s="239">
        <f t="shared" si="31"/>
        <v>0</v>
      </c>
      <c r="D144" s="239">
        <f t="shared" si="31"/>
        <v>1</v>
      </c>
      <c r="E144" s="239">
        <f t="shared" si="31"/>
        <v>260000</v>
      </c>
      <c r="F144" s="239">
        <f t="shared" si="31"/>
        <v>1</v>
      </c>
      <c r="G144" s="239">
        <f t="shared" si="31"/>
        <v>224400</v>
      </c>
      <c r="H144" s="239">
        <f t="shared" si="31"/>
        <v>1</v>
      </c>
      <c r="I144" s="239">
        <f t="shared" si="31"/>
        <v>252000</v>
      </c>
      <c r="J144" s="239">
        <f t="shared" si="31"/>
        <v>0</v>
      </c>
      <c r="K144" s="239">
        <f t="shared" si="31"/>
        <v>0</v>
      </c>
      <c r="L144" s="239">
        <f t="shared" si="31"/>
        <v>1</v>
      </c>
      <c r="M144" s="239">
        <f t="shared" si="31"/>
        <v>280000</v>
      </c>
      <c r="N144" s="239">
        <f t="shared" si="31"/>
        <v>2</v>
      </c>
      <c r="O144" s="239">
        <f t="shared" si="31"/>
        <v>495512</v>
      </c>
      <c r="P144" s="239">
        <f t="shared" si="31"/>
        <v>6</v>
      </c>
      <c r="Q144" s="239">
        <f t="shared" si="31"/>
        <v>1511912</v>
      </c>
    </row>
    <row r="145" spans="1:17" ht="20.25" customHeight="1">
      <c r="A145" s="250" t="s">
        <v>1362</v>
      </c>
      <c r="B145" s="239">
        <f t="shared" ref="B145:Q145" si="32">+B31+B69+B107</f>
        <v>3</v>
      </c>
      <c r="C145" s="239">
        <f t="shared" si="32"/>
        <v>1022000</v>
      </c>
      <c r="D145" s="239">
        <f t="shared" si="32"/>
        <v>1</v>
      </c>
      <c r="E145" s="239">
        <f t="shared" si="32"/>
        <v>300000</v>
      </c>
      <c r="F145" s="239">
        <f t="shared" si="32"/>
        <v>0</v>
      </c>
      <c r="G145" s="239">
        <f t="shared" si="32"/>
        <v>0</v>
      </c>
      <c r="H145" s="239">
        <f t="shared" si="32"/>
        <v>1</v>
      </c>
      <c r="I145" s="239">
        <f t="shared" si="32"/>
        <v>300000</v>
      </c>
      <c r="J145" s="239">
        <f t="shared" si="32"/>
        <v>2</v>
      </c>
      <c r="K145" s="239">
        <f t="shared" si="32"/>
        <v>634700</v>
      </c>
      <c r="L145" s="239">
        <f t="shared" si="32"/>
        <v>1</v>
      </c>
      <c r="M145" s="239">
        <f t="shared" si="32"/>
        <v>300000</v>
      </c>
      <c r="N145" s="239">
        <f t="shared" si="32"/>
        <v>1</v>
      </c>
      <c r="O145" s="239">
        <f t="shared" si="32"/>
        <v>300000</v>
      </c>
      <c r="P145" s="239">
        <f t="shared" si="32"/>
        <v>9</v>
      </c>
      <c r="Q145" s="239">
        <f t="shared" si="32"/>
        <v>2856700</v>
      </c>
    </row>
    <row r="146" spans="1:17" ht="20.25" customHeight="1">
      <c r="A146" s="250" t="s">
        <v>1363</v>
      </c>
      <c r="B146" s="239">
        <f t="shared" ref="B146:Q146" si="33">+B32+B70+B108</f>
        <v>0</v>
      </c>
      <c r="C146" s="239">
        <f t="shared" si="33"/>
        <v>0</v>
      </c>
      <c r="D146" s="239">
        <f t="shared" si="33"/>
        <v>0</v>
      </c>
      <c r="E146" s="239">
        <f t="shared" si="33"/>
        <v>0</v>
      </c>
      <c r="F146" s="239">
        <f t="shared" si="33"/>
        <v>0</v>
      </c>
      <c r="G146" s="239">
        <f t="shared" si="33"/>
        <v>0</v>
      </c>
      <c r="H146" s="239">
        <f t="shared" si="33"/>
        <v>0</v>
      </c>
      <c r="I146" s="239">
        <f t="shared" si="33"/>
        <v>0</v>
      </c>
      <c r="J146" s="239">
        <f t="shared" si="33"/>
        <v>0</v>
      </c>
      <c r="K146" s="239">
        <f t="shared" si="33"/>
        <v>0</v>
      </c>
      <c r="L146" s="239">
        <f t="shared" si="33"/>
        <v>1</v>
      </c>
      <c r="M146" s="239">
        <f t="shared" si="33"/>
        <v>560000</v>
      </c>
      <c r="N146" s="239">
        <f t="shared" si="33"/>
        <v>1</v>
      </c>
      <c r="O146" s="239">
        <f t="shared" si="33"/>
        <v>451500</v>
      </c>
      <c r="P146" s="239">
        <f t="shared" si="33"/>
        <v>2</v>
      </c>
      <c r="Q146" s="239">
        <f t="shared" si="33"/>
        <v>1011500</v>
      </c>
    </row>
    <row r="147" spans="1:17" ht="20.25" customHeight="1">
      <c r="A147" s="250" t="s">
        <v>1364</v>
      </c>
      <c r="B147" s="239">
        <f t="shared" ref="B147:Q147" si="34">+B33+B71+B109</f>
        <v>1</v>
      </c>
      <c r="C147" s="239">
        <f t="shared" si="34"/>
        <v>600000</v>
      </c>
      <c r="D147" s="239">
        <f t="shared" si="34"/>
        <v>0</v>
      </c>
      <c r="E147" s="239">
        <f t="shared" si="34"/>
        <v>0</v>
      </c>
      <c r="F147" s="239">
        <f t="shared" si="34"/>
        <v>2</v>
      </c>
      <c r="G147" s="239">
        <f t="shared" si="34"/>
        <v>1222080</v>
      </c>
      <c r="H147" s="239">
        <f t="shared" si="34"/>
        <v>0</v>
      </c>
      <c r="I147" s="239">
        <f t="shared" si="34"/>
        <v>0</v>
      </c>
      <c r="J147" s="239">
        <f t="shared" si="34"/>
        <v>1</v>
      </c>
      <c r="K147" s="239">
        <f t="shared" si="34"/>
        <v>624000</v>
      </c>
      <c r="L147" s="239">
        <f t="shared" si="34"/>
        <v>1</v>
      </c>
      <c r="M147" s="239">
        <f t="shared" si="34"/>
        <v>680000</v>
      </c>
      <c r="N147" s="239">
        <f t="shared" si="34"/>
        <v>1</v>
      </c>
      <c r="O147" s="239">
        <f t="shared" si="34"/>
        <v>639152</v>
      </c>
      <c r="P147" s="239">
        <f t="shared" si="34"/>
        <v>6</v>
      </c>
      <c r="Q147" s="239">
        <f t="shared" si="34"/>
        <v>3765232</v>
      </c>
    </row>
    <row r="148" spans="1:17" ht="20.25" customHeight="1">
      <c r="A148" s="250" t="s">
        <v>1365</v>
      </c>
      <c r="B148" s="239">
        <f t="shared" ref="B148:Q148" si="35">+B34+B72+B110</f>
        <v>1</v>
      </c>
      <c r="C148" s="239">
        <f t="shared" si="35"/>
        <v>900000</v>
      </c>
      <c r="D148" s="239">
        <f t="shared" si="35"/>
        <v>0</v>
      </c>
      <c r="E148" s="239">
        <f t="shared" si="35"/>
        <v>0</v>
      </c>
      <c r="F148" s="239">
        <f t="shared" si="35"/>
        <v>0</v>
      </c>
      <c r="G148" s="239">
        <f t="shared" si="35"/>
        <v>0</v>
      </c>
      <c r="H148" s="239">
        <f t="shared" si="35"/>
        <v>1</v>
      </c>
      <c r="I148" s="239">
        <f t="shared" si="35"/>
        <v>800000</v>
      </c>
      <c r="J148" s="239">
        <f t="shared" si="35"/>
        <v>0</v>
      </c>
      <c r="K148" s="239">
        <f t="shared" si="35"/>
        <v>0</v>
      </c>
      <c r="L148" s="239">
        <f t="shared" si="35"/>
        <v>5</v>
      </c>
      <c r="M148" s="239">
        <f t="shared" si="35"/>
        <v>4200000</v>
      </c>
      <c r="N148" s="239">
        <f t="shared" si="35"/>
        <v>1</v>
      </c>
      <c r="O148" s="239">
        <f t="shared" si="35"/>
        <v>876784</v>
      </c>
      <c r="P148" s="239">
        <f t="shared" si="35"/>
        <v>8</v>
      </c>
      <c r="Q148" s="239">
        <f t="shared" si="35"/>
        <v>6776784</v>
      </c>
    </row>
    <row r="149" spans="1:17" ht="20.25" customHeight="1">
      <c r="A149" s="251">
        <v>980000</v>
      </c>
      <c r="B149" s="239">
        <f t="shared" ref="B149:Q149" si="36">+B35+B73+B111</f>
        <v>0</v>
      </c>
      <c r="C149" s="239">
        <f t="shared" si="36"/>
        <v>0</v>
      </c>
      <c r="D149" s="239">
        <f t="shared" si="36"/>
        <v>0</v>
      </c>
      <c r="E149" s="239">
        <f t="shared" si="36"/>
        <v>0</v>
      </c>
      <c r="F149" s="239">
        <f t="shared" si="36"/>
        <v>0</v>
      </c>
      <c r="G149" s="239">
        <f t="shared" si="36"/>
        <v>0</v>
      </c>
      <c r="H149" s="239">
        <f t="shared" si="36"/>
        <v>0</v>
      </c>
      <c r="I149" s="239">
        <f t="shared" si="36"/>
        <v>0</v>
      </c>
      <c r="J149" s="239">
        <f t="shared" si="36"/>
        <v>0</v>
      </c>
      <c r="K149" s="239">
        <f t="shared" si="36"/>
        <v>0</v>
      </c>
      <c r="L149" s="239">
        <f t="shared" si="36"/>
        <v>1</v>
      </c>
      <c r="M149" s="239">
        <f t="shared" si="36"/>
        <v>950000</v>
      </c>
      <c r="N149" s="239">
        <f t="shared" si="36"/>
        <v>0</v>
      </c>
      <c r="O149" s="239">
        <f t="shared" si="36"/>
        <v>0</v>
      </c>
      <c r="P149" s="239">
        <f t="shared" si="36"/>
        <v>1</v>
      </c>
      <c r="Q149" s="239">
        <f t="shared" si="36"/>
        <v>950000</v>
      </c>
    </row>
    <row r="150" spans="1:17" ht="20.25" customHeight="1">
      <c r="A150" s="252">
        <v>1500000</v>
      </c>
      <c r="B150" s="239">
        <f t="shared" ref="B150:Q150" si="37">+B36+B74+B112</f>
        <v>0</v>
      </c>
      <c r="C150" s="239">
        <f t="shared" si="37"/>
        <v>0</v>
      </c>
      <c r="D150" s="239">
        <f t="shared" si="37"/>
        <v>0</v>
      </c>
      <c r="E150" s="239">
        <f t="shared" si="37"/>
        <v>0</v>
      </c>
      <c r="F150" s="239">
        <f t="shared" si="37"/>
        <v>0</v>
      </c>
      <c r="G150" s="239">
        <f t="shared" si="37"/>
        <v>0</v>
      </c>
      <c r="H150" s="239">
        <f t="shared" si="37"/>
        <v>0</v>
      </c>
      <c r="I150" s="239">
        <f t="shared" si="37"/>
        <v>0</v>
      </c>
      <c r="J150" s="239">
        <f t="shared" si="37"/>
        <v>0</v>
      </c>
      <c r="K150" s="239">
        <f t="shared" si="37"/>
        <v>0</v>
      </c>
      <c r="L150" s="239">
        <f t="shared" si="37"/>
        <v>0</v>
      </c>
      <c r="M150" s="239">
        <f t="shared" si="37"/>
        <v>0</v>
      </c>
      <c r="N150" s="239">
        <f t="shared" si="37"/>
        <v>0</v>
      </c>
      <c r="O150" s="239">
        <f t="shared" si="37"/>
        <v>0</v>
      </c>
      <c r="P150" s="239">
        <f t="shared" si="37"/>
        <v>0</v>
      </c>
      <c r="Q150" s="239">
        <f t="shared" si="37"/>
        <v>0</v>
      </c>
    </row>
    <row r="151" spans="1:17" ht="20.25" customHeight="1">
      <c r="A151" s="258" t="s">
        <v>22</v>
      </c>
      <c r="B151" s="312">
        <f>SUM(B121:B150)</f>
        <v>20</v>
      </c>
      <c r="C151" s="312">
        <f>SUM(C121:C150)</f>
        <v>3722700</v>
      </c>
      <c r="D151" s="313">
        <f>SUM(D121:D150)</f>
        <v>20</v>
      </c>
      <c r="E151" s="313">
        <f t="shared" ref="E151:Q151" si="38">SUM(E121:E150)</f>
        <v>2222900</v>
      </c>
      <c r="F151" s="313">
        <f t="shared" si="38"/>
        <v>16</v>
      </c>
      <c r="G151" s="313">
        <f t="shared" si="38"/>
        <v>2671100</v>
      </c>
      <c r="H151" s="313">
        <f t="shared" si="38"/>
        <v>7</v>
      </c>
      <c r="I151" s="313">
        <f t="shared" si="38"/>
        <v>1696000</v>
      </c>
      <c r="J151" s="313">
        <f t="shared" si="38"/>
        <v>20</v>
      </c>
      <c r="K151" s="313">
        <f t="shared" si="38"/>
        <v>2483100</v>
      </c>
      <c r="L151" s="313">
        <f t="shared" si="38"/>
        <v>39</v>
      </c>
      <c r="M151" s="313">
        <f t="shared" si="38"/>
        <v>10576000</v>
      </c>
      <c r="N151" s="313">
        <f t="shared" si="38"/>
        <v>63</v>
      </c>
      <c r="O151" s="313">
        <f t="shared" si="38"/>
        <v>6197948</v>
      </c>
      <c r="P151" s="314">
        <f t="shared" si="38"/>
        <v>185</v>
      </c>
      <c r="Q151" s="314">
        <f t="shared" si="38"/>
        <v>29569748</v>
      </c>
    </row>
    <row r="152" spans="1:17" ht="20.25" customHeight="1"/>
    <row r="153" spans="1:17" ht="20.25" customHeight="1"/>
    <row r="154" spans="1:17" ht="20.25" customHeight="1"/>
    <row r="155" spans="1:17" ht="20.25" customHeight="1"/>
    <row r="156" spans="1:17" ht="20.25" customHeight="1"/>
    <row r="157" spans="1:17" ht="20.25" customHeight="1"/>
    <row r="158" spans="1:17" ht="20.25" customHeight="1"/>
    <row r="159" spans="1:17" ht="20.25" customHeight="1"/>
    <row r="160" spans="1:17" ht="20.25" customHeight="1"/>
    <row r="161" ht="20.25" customHeight="1"/>
    <row r="162" ht="20.25" customHeight="1"/>
    <row r="163" ht="20.25" customHeight="1"/>
    <row r="164" ht="20.25" customHeight="1"/>
    <row r="165" ht="20.25" customHeight="1"/>
    <row r="166" ht="20.25" customHeight="1"/>
    <row r="167" ht="20.25" customHeight="1"/>
    <row r="168" ht="20.25" customHeight="1"/>
    <row r="169" ht="20.25" customHeight="1"/>
    <row r="170" ht="20.25" customHeight="1"/>
    <row r="171" ht="20.25" customHeight="1"/>
    <row r="172" ht="20.25" customHeight="1"/>
    <row r="173" ht="20.25" customHeight="1"/>
    <row r="174" ht="20.25" customHeight="1"/>
    <row r="175" ht="20.25" customHeight="1"/>
    <row r="176" ht="20.25" customHeight="1"/>
    <row r="177" ht="20.25" customHeight="1"/>
    <row r="178" ht="20.25" customHeight="1"/>
    <row r="179" ht="20.25" customHeight="1"/>
    <row r="180" ht="20.25" customHeight="1"/>
    <row r="181" ht="20.25" customHeight="1"/>
    <row r="182" ht="20.25" customHeight="1"/>
    <row r="183" ht="20.25" customHeight="1"/>
    <row r="184" ht="20.25" customHeight="1"/>
    <row r="185" ht="20.25" customHeight="1"/>
    <row r="186" ht="20.25" customHeight="1"/>
    <row r="187" ht="20.25" customHeight="1"/>
    <row r="188" ht="20.25" customHeight="1"/>
    <row r="189" ht="20.25" customHeight="1"/>
    <row r="190" ht="20.25" customHeight="1"/>
    <row r="191" ht="20.25" customHeight="1"/>
    <row r="192" ht="20.25" customHeight="1"/>
    <row r="193" ht="20.25" customHeight="1"/>
    <row r="194" ht="20.25" customHeight="1"/>
    <row r="195" ht="20.25" customHeight="1"/>
    <row r="196" ht="20.25" customHeight="1"/>
    <row r="197" ht="20.25" customHeight="1"/>
    <row r="198" ht="20.25" customHeight="1"/>
    <row r="199" ht="20.25" customHeight="1"/>
    <row r="200" ht="20.25" customHeight="1"/>
    <row r="201" ht="20.25" customHeight="1"/>
    <row r="202" ht="20.25" customHeight="1"/>
    <row r="203" ht="20.25" customHeight="1"/>
    <row r="204" ht="20.25" customHeight="1"/>
    <row r="205" ht="20.25" customHeight="1"/>
    <row r="206" ht="20.25" customHeight="1"/>
    <row r="207" ht="20.25" customHeight="1"/>
    <row r="208" ht="20.25" customHeight="1"/>
    <row r="209" ht="20.25" customHeight="1"/>
    <row r="210" ht="20.25" customHeight="1"/>
    <row r="211" ht="20.25" customHeight="1"/>
    <row r="212" ht="20.25" customHeight="1"/>
    <row r="213" ht="20.25" customHeight="1"/>
    <row r="214" ht="20.25" customHeight="1"/>
    <row r="215" ht="20.25" customHeight="1"/>
    <row r="216" ht="20.25" customHeight="1"/>
    <row r="217" ht="20.25" customHeight="1"/>
    <row r="218" ht="20.25" customHeight="1"/>
    <row r="219" ht="20.25" customHeight="1"/>
    <row r="220" ht="20.25" customHeight="1"/>
    <row r="221" ht="20.25" customHeight="1"/>
    <row r="222" ht="20.25" customHeight="1"/>
    <row r="223" ht="20.25" customHeight="1"/>
    <row r="224" ht="20.25" customHeight="1"/>
    <row r="225" ht="20.25" customHeight="1"/>
    <row r="226" ht="20.25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</sheetData>
  <mergeCells count="44">
    <mergeCell ref="A116:P116"/>
    <mergeCell ref="A117:P117"/>
    <mergeCell ref="B119:C119"/>
    <mergeCell ref="D119:E119"/>
    <mergeCell ref="F119:G119"/>
    <mergeCell ref="H119:I119"/>
    <mergeCell ref="J119:K119"/>
    <mergeCell ref="L119:M119"/>
    <mergeCell ref="N119:O119"/>
    <mergeCell ref="P119:Q119"/>
    <mergeCell ref="A119:A120"/>
    <mergeCell ref="A78:P78"/>
    <mergeCell ref="A79:P79"/>
    <mergeCell ref="B81:C81"/>
    <mergeCell ref="D81:E81"/>
    <mergeCell ref="F81:G81"/>
    <mergeCell ref="H81:I81"/>
    <mergeCell ref="J81:K81"/>
    <mergeCell ref="L81:M81"/>
    <mergeCell ref="N81:O81"/>
    <mergeCell ref="P81:Q81"/>
    <mergeCell ref="A81:A82"/>
    <mergeCell ref="A40:P40"/>
    <mergeCell ref="A41:P41"/>
    <mergeCell ref="B43:C43"/>
    <mergeCell ref="D43:E43"/>
    <mergeCell ref="F43:G43"/>
    <mergeCell ref="H43:I43"/>
    <mergeCell ref="J43:K43"/>
    <mergeCell ref="L43:M43"/>
    <mergeCell ref="N43:O43"/>
    <mergeCell ref="P43:Q43"/>
    <mergeCell ref="A43:A44"/>
    <mergeCell ref="A2:P2"/>
    <mergeCell ref="A3:P3"/>
    <mergeCell ref="B5:C5"/>
    <mergeCell ref="D5:E5"/>
    <mergeCell ref="F5:G5"/>
    <mergeCell ref="H5:I5"/>
    <mergeCell ref="J5:K5"/>
    <mergeCell ref="L5:M5"/>
    <mergeCell ref="N5:O5"/>
    <mergeCell ref="P5:Q5"/>
    <mergeCell ref="A5:A6"/>
  </mergeCells>
  <pageMargins left="0.7" right="0.7" top="0.75" bottom="0.75" header="0.3" footer="0.3"/>
  <pageSetup paperSize="9" scale="65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J415"/>
  <sheetViews>
    <sheetView workbookViewId="0">
      <selection activeCell="L6" sqref="L6"/>
    </sheetView>
  </sheetViews>
  <sheetFormatPr defaultColWidth="9" defaultRowHeight="14.25"/>
  <cols>
    <col min="1" max="1" width="23.140625" style="60" customWidth="1"/>
    <col min="2" max="2" width="12.140625" style="60" customWidth="1"/>
    <col min="3" max="7" width="11.5703125" style="60" customWidth="1"/>
    <col min="8" max="9" width="9.85546875" style="60" customWidth="1"/>
    <col min="10" max="10" width="12.42578125" style="60" customWidth="1"/>
    <col min="11" max="256" width="9.140625" style="60"/>
    <col min="257" max="257" width="23.140625" style="60" customWidth="1"/>
    <col min="258" max="263" width="11.5703125" style="60" customWidth="1"/>
    <col min="264" max="265" width="9.85546875" style="60" customWidth="1"/>
    <col min="266" max="266" width="12.42578125" style="60" customWidth="1"/>
    <col min="267" max="512" width="9.140625" style="60"/>
    <col min="513" max="513" width="23.140625" style="60" customWidth="1"/>
    <col min="514" max="519" width="11.5703125" style="60" customWidth="1"/>
    <col min="520" max="521" width="9.85546875" style="60" customWidth="1"/>
    <col min="522" max="522" width="12.42578125" style="60" customWidth="1"/>
    <col min="523" max="768" width="9.140625" style="60"/>
    <col min="769" max="769" width="23.140625" style="60" customWidth="1"/>
    <col min="770" max="775" width="11.5703125" style="60" customWidth="1"/>
    <col min="776" max="777" width="9.85546875" style="60" customWidth="1"/>
    <col min="778" max="778" width="12.42578125" style="60" customWidth="1"/>
    <col min="779" max="1024" width="9.140625" style="60"/>
    <col min="1025" max="1025" width="23.140625" style="60" customWidth="1"/>
    <col min="1026" max="1031" width="11.5703125" style="60" customWidth="1"/>
    <col min="1032" max="1033" width="9.85546875" style="60" customWidth="1"/>
    <col min="1034" max="1034" width="12.42578125" style="60" customWidth="1"/>
    <col min="1035" max="1280" width="9.140625" style="60"/>
    <col min="1281" max="1281" width="23.140625" style="60" customWidth="1"/>
    <col min="1282" max="1287" width="11.5703125" style="60" customWidth="1"/>
    <col min="1288" max="1289" width="9.85546875" style="60" customWidth="1"/>
    <col min="1290" max="1290" width="12.42578125" style="60" customWidth="1"/>
    <col min="1291" max="1536" width="9.140625" style="60"/>
    <col min="1537" max="1537" width="23.140625" style="60" customWidth="1"/>
    <col min="1538" max="1543" width="11.5703125" style="60" customWidth="1"/>
    <col min="1544" max="1545" width="9.85546875" style="60" customWidth="1"/>
    <col min="1546" max="1546" width="12.42578125" style="60" customWidth="1"/>
    <col min="1547" max="1792" width="9.140625" style="60"/>
    <col min="1793" max="1793" width="23.140625" style="60" customWidth="1"/>
    <col min="1794" max="1799" width="11.5703125" style="60" customWidth="1"/>
    <col min="1800" max="1801" width="9.85546875" style="60" customWidth="1"/>
    <col min="1802" max="1802" width="12.42578125" style="60" customWidth="1"/>
    <col min="1803" max="2048" width="9.140625" style="60"/>
    <col min="2049" max="2049" width="23.140625" style="60" customWidth="1"/>
    <col min="2050" max="2055" width="11.5703125" style="60" customWidth="1"/>
    <col min="2056" max="2057" width="9.85546875" style="60" customWidth="1"/>
    <col min="2058" max="2058" width="12.42578125" style="60" customWidth="1"/>
    <col min="2059" max="2304" width="9.140625" style="60"/>
    <col min="2305" max="2305" width="23.140625" style="60" customWidth="1"/>
    <col min="2306" max="2311" width="11.5703125" style="60" customWidth="1"/>
    <col min="2312" max="2313" width="9.85546875" style="60" customWidth="1"/>
    <col min="2314" max="2314" width="12.42578125" style="60" customWidth="1"/>
    <col min="2315" max="2560" width="9.140625" style="60"/>
    <col min="2561" max="2561" width="23.140625" style="60" customWidth="1"/>
    <col min="2562" max="2567" width="11.5703125" style="60" customWidth="1"/>
    <col min="2568" max="2569" width="9.85546875" style="60" customWidth="1"/>
    <col min="2570" max="2570" width="12.42578125" style="60" customWidth="1"/>
    <col min="2571" max="2816" width="9.140625" style="60"/>
    <col min="2817" max="2817" width="23.140625" style="60" customWidth="1"/>
    <col min="2818" max="2823" width="11.5703125" style="60" customWidth="1"/>
    <col min="2824" max="2825" width="9.85546875" style="60" customWidth="1"/>
    <col min="2826" max="2826" width="12.42578125" style="60" customWidth="1"/>
    <col min="2827" max="3072" width="9.140625" style="60"/>
    <col min="3073" max="3073" width="23.140625" style="60" customWidth="1"/>
    <col min="3074" max="3079" width="11.5703125" style="60" customWidth="1"/>
    <col min="3080" max="3081" width="9.85546875" style="60" customWidth="1"/>
    <col min="3082" max="3082" width="12.42578125" style="60" customWidth="1"/>
    <col min="3083" max="3328" width="9.140625" style="60"/>
    <col min="3329" max="3329" width="23.140625" style="60" customWidth="1"/>
    <col min="3330" max="3335" width="11.5703125" style="60" customWidth="1"/>
    <col min="3336" max="3337" width="9.85546875" style="60" customWidth="1"/>
    <col min="3338" max="3338" width="12.42578125" style="60" customWidth="1"/>
    <col min="3339" max="3584" width="9.140625" style="60"/>
    <col min="3585" max="3585" width="23.140625" style="60" customWidth="1"/>
    <col min="3586" max="3591" width="11.5703125" style="60" customWidth="1"/>
    <col min="3592" max="3593" width="9.85546875" style="60" customWidth="1"/>
    <col min="3594" max="3594" width="12.42578125" style="60" customWidth="1"/>
    <col min="3595" max="3840" width="9.140625" style="60"/>
    <col min="3841" max="3841" width="23.140625" style="60" customWidth="1"/>
    <col min="3842" max="3847" width="11.5703125" style="60" customWidth="1"/>
    <col min="3848" max="3849" width="9.85546875" style="60" customWidth="1"/>
    <col min="3850" max="3850" width="12.42578125" style="60" customWidth="1"/>
    <col min="3851" max="4096" width="9.140625" style="60"/>
    <col min="4097" max="4097" width="23.140625" style="60" customWidth="1"/>
    <col min="4098" max="4103" width="11.5703125" style="60" customWidth="1"/>
    <col min="4104" max="4105" width="9.85546875" style="60" customWidth="1"/>
    <col min="4106" max="4106" width="12.42578125" style="60" customWidth="1"/>
    <col min="4107" max="4352" width="9.140625" style="60"/>
    <col min="4353" max="4353" width="23.140625" style="60" customWidth="1"/>
    <col min="4354" max="4359" width="11.5703125" style="60" customWidth="1"/>
    <col min="4360" max="4361" width="9.85546875" style="60" customWidth="1"/>
    <col min="4362" max="4362" width="12.42578125" style="60" customWidth="1"/>
    <col min="4363" max="4608" width="9.140625" style="60"/>
    <col min="4609" max="4609" width="23.140625" style="60" customWidth="1"/>
    <col min="4610" max="4615" width="11.5703125" style="60" customWidth="1"/>
    <col min="4616" max="4617" width="9.85546875" style="60" customWidth="1"/>
    <col min="4618" max="4618" width="12.42578125" style="60" customWidth="1"/>
    <col min="4619" max="4864" width="9.140625" style="60"/>
    <col min="4865" max="4865" width="23.140625" style="60" customWidth="1"/>
    <col min="4866" max="4871" width="11.5703125" style="60" customWidth="1"/>
    <col min="4872" max="4873" width="9.85546875" style="60" customWidth="1"/>
    <col min="4874" max="4874" width="12.42578125" style="60" customWidth="1"/>
    <col min="4875" max="5120" width="9.140625" style="60"/>
    <col min="5121" max="5121" width="23.140625" style="60" customWidth="1"/>
    <col min="5122" max="5127" width="11.5703125" style="60" customWidth="1"/>
    <col min="5128" max="5129" width="9.85546875" style="60" customWidth="1"/>
    <col min="5130" max="5130" width="12.42578125" style="60" customWidth="1"/>
    <col min="5131" max="5376" width="9.140625" style="60"/>
    <col min="5377" max="5377" width="23.140625" style="60" customWidth="1"/>
    <col min="5378" max="5383" width="11.5703125" style="60" customWidth="1"/>
    <col min="5384" max="5385" width="9.85546875" style="60" customWidth="1"/>
    <col min="5386" max="5386" width="12.42578125" style="60" customWidth="1"/>
    <col min="5387" max="5632" width="9.140625" style="60"/>
    <col min="5633" max="5633" width="23.140625" style="60" customWidth="1"/>
    <col min="5634" max="5639" width="11.5703125" style="60" customWidth="1"/>
    <col min="5640" max="5641" width="9.85546875" style="60" customWidth="1"/>
    <col min="5642" max="5642" width="12.42578125" style="60" customWidth="1"/>
    <col min="5643" max="5888" width="9.140625" style="60"/>
    <col min="5889" max="5889" width="23.140625" style="60" customWidth="1"/>
    <col min="5890" max="5895" width="11.5703125" style="60" customWidth="1"/>
    <col min="5896" max="5897" width="9.85546875" style="60" customWidth="1"/>
    <col min="5898" max="5898" width="12.42578125" style="60" customWidth="1"/>
    <col min="5899" max="6144" width="9.140625" style="60"/>
    <col min="6145" max="6145" width="23.140625" style="60" customWidth="1"/>
    <col min="6146" max="6151" width="11.5703125" style="60" customWidth="1"/>
    <col min="6152" max="6153" width="9.85546875" style="60" customWidth="1"/>
    <col min="6154" max="6154" width="12.42578125" style="60" customWidth="1"/>
    <col min="6155" max="6400" width="9.140625" style="60"/>
    <col min="6401" max="6401" width="23.140625" style="60" customWidth="1"/>
    <col min="6402" max="6407" width="11.5703125" style="60" customWidth="1"/>
    <col min="6408" max="6409" width="9.85546875" style="60" customWidth="1"/>
    <col min="6410" max="6410" width="12.42578125" style="60" customWidth="1"/>
    <col min="6411" max="6656" width="9.140625" style="60"/>
    <col min="6657" max="6657" width="23.140625" style="60" customWidth="1"/>
    <col min="6658" max="6663" width="11.5703125" style="60" customWidth="1"/>
    <col min="6664" max="6665" width="9.85546875" style="60" customWidth="1"/>
    <col min="6666" max="6666" width="12.42578125" style="60" customWidth="1"/>
    <col min="6667" max="6912" width="9.140625" style="60"/>
    <col min="6913" max="6913" width="23.140625" style="60" customWidth="1"/>
    <col min="6914" max="6919" width="11.5703125" style="60" customWidth="1"/>
    <col min="6920" max="6921" width="9.85546875" style="60" customWidth="1"/>
    <col min="6922" max="6922" width="12.42578125" style="60" customWidth="1"/>
    <col min="6923" max="7168" width="9.140625" style="60"/>
    <col min="7169" max="7169" width="23.140625" style="60" customWidth="1"/>
    <col min="7170" max="7175" width="11.5703125" style="60" customWidth="1"/>
    <col min="7176" max="7177" width="9.85546875" style="60" customWidth="1"/>
    <col min="7178" max="7178" width="12.42578125" style="60" customWidth="1"/>
    <col min="7179" max="7424" width="9.140625" style="60"/>
    <col min="7425" max="7425" width="23.140625" style="60" customWidth="1"/>
    <col min="7426" max="7431" width="11.5703125" style="60" customWidth="1"/>
    <col min="7432" max="7433" width="9.85546875" style="60" customWidth="1"/>
    <col min="7434" max="7434" width="12.42578125" style="60" customWidth="1"/>
    <col min="7435" max="7680" width="9.140625" style="60"/>
    <col min="7681" max="7681" width="23.140625" style="60" customWidth="1"/>
    <col min="7682" max="7687" width="11.5703125" style="60" customWidth="1"/>
    <col min="7688" max="7689" width="9.85546875" style="60" customWidth="1"/>
    <col min="7690" max="7690" width="12.42578125" style="60" customWidth="1"/>
    <col min="7691" max="7936" width="9.140625" style="60"/>
    <col min="7937" max="7937" width="23.140625" style="60" customWidth="1"/>
    <col min="7938" max="7943" width="11.5703125" style="60" customWidth="1"/>
    <col min="7944" max="7945" width="9.85546875" style="60" customWidth="1"/>
    <col min="7946" max="7946" width="12.42578125" style="60" customWidth="1"/>
    <col min="7947" max="8192" width="9.140625" style="60"/>
    <col min="8193" max="8193" width="23.140625" style="60" customWidth="1"/>
    <col min="8194" max="8199" width="11.5703125" style="60" customWidth="1"/>
    <col min="8200" max="8201" width="9.85546875" style="60" customWidth="1"/>
    <col min="8202" max="8202" width="12.42578125" style="60" customWidth="1"/>
    <col min="8203" max="8448" width="9.140625" style="60"/>
    <col min="8449" max="8449" width="23.140625" style="60" customWidth="1"/>
    <col min="8450" max="8455" width="11.5703125" style="60" customWidth="1"/>
    <col min="8456" max="8457" width="9.85546875" style="60" customWidth="1"/>
    <col min="8458" max="8458" width="12.42578125" style="60" customWidth="1"/>
    <col min="8459" max="8704" width="9.140625" style="60"/>
    <col min="8705" max="8705" width="23.140625" style="60" customWidth="1"/>
    <col min="8706" max="8711" width="11.5703125" style="60" customWidth="1"/>
    <col min="8712" max="8713" width="9.85546875" style="60" customWidth="1"/>
    <col min="8714" max="8714" width="12.42578125" style="60" customWidth="1"/>
    <col min="8715" max="8960" width="9.140625" style="60"/>
    <col min="8961" max="8961" width="23.140625" style="60" customWidth="1"/>
    <col min="8962" max="8967" width="11.5703125" style="60" customWidth="1"/>
    <col min="8968" max="8969" width="9.85546875" style="60" customWidth="1"/>
    <col min="8970" max="8970" width="12.42578125" style="60" customWidth="1"/>
    <col min="8971" max="9216" width="9.140625" style="60"/>
    <col min="9217" max="9217" width="23.140625" style="60" customWidth="1"/>
    <col min="9218" max="9223" width="11.5703125" style="60" customWidth="1"/>
    <col min="9224" max="9225" width="9.85546875" style="60" customWidth="1"/>
    <col min="9226" max="9226" width="12.42578125" style="60" customWidth="1"/>
    <col min="9227" max="9472" width="9.140625" style="60"/>
    <col min="9473" max="9473" width="23.140625" style="60" customWidth="1"/>
    <col min="9474" max="9479" width="11.5703125" style="60" customWidth="1"/>
    <col min="9480" max="9481" width="9.85546875" style="60" customWidth="1"/>
    <col min="9482" max="9482" width="12.42578125" style="60" customWidth="1"/>
    <col min="9483" max="9728" width="9.140625" style="60"/>
    <col min="9729" max="9729" width="23.140625" style="60" customWidth="1"/>
    <col min="9730" max="9735" width="11.5703125" style="60" customWidth="1"/>
    <col min="9736" max="9737" width="9.85546875" style="60" customWidth="1"/>
    <col min="9738" max="9738" width="12.42578125" style="60" customWidth="1"/>
    <col min="9739" max="9984" width="9.140625" style="60"/>
    <col min="9985" max="9985" width="23.140625" style="60" customWidth="1"/>
    <col min="9986" max="9991" width="11.5703125" style="60" customWidth="1"/>
    <col min="9992" max="9993" width="9.85546875" style="60" customWidth="1"/>
    <col min="9994" max="9994" width="12.42578125" style="60" customWidth="1"/>
    <col min="9995" max="10240" width="9.140625" style="60"/>
    <col min="10241" max="10241" width="23.140625" style="60" customWidth="1"/>
    <col min="10242" max="10247" width="11.5703125" style="60" customWidth="1"/>
    <col min="10248" max="10249" width="9.85546875" style="60" customWidth="1"/>
    <col min="10250" max="10250" width="12.42578125" style="60" customWidth="1"/>
    <col min="10251" max="10496" width="9.140625" style="60"/>
    <col min="10497" max="10497" width="23.140625" style="60" customWidth="1"/>
    <col min="10498" max="10503" width="11.5703125" style="60" customWidth="1"/>
    <col min="10504" max="10505" width="9.85546875" style="60" customWidth="1"/>
    <col min="10506" max="10506" width="12.42578125" style="60" customWidth="1"/>
    <col min="10507" max="10752" width="9.140625" style="60"/>
    <col min="10753" max="10753" width="23.140625" style="60" customWidth="1"/>
    <col min="10754" max="10759" width="11.5703125" style="60" customWidth="1"/>
    <col min="10760" max="10761" width="9.85546875" style="60" customWidth="1"/>
    <col min="10762" max="10762" width="12.42578125" style="60" customWidth="1"/>
    <col min="10763" max="11008" width="9.140625" style="60"/>
    <col min="11009" max="11009" width="23.140625" style="60" customWidth="1"/>
    <col min="11010" max="11015" width="11.5703125" style="60" customWidth="1"/>
    <col min="11016" max="11017" width="9.85546875" style="60" customWidth="1"/>
    <col min="11018" max="11018" width="12.42578125" style="60" customWidth="1"/>
    <col min="11019" max="11264" width="9.140625" style="60"/>
    <col min="11265" max="11265" width="23.140625" style="60" customWidth="1"/>
    <col min="11266" max="11271" width="11.5703125" style="60" customWidth="1"/>
    <col min="11272" max="11273" width="9.85546875" style="60" customWidth="1"/>
    <col min="11274" max="11274" width="12.42578125" style="60" customWidth="1"/>
    <col min="11275" max="11520" width="9.140625" style="60"/>
    <col min="11521" max="11521" width="23.140625" style="60" customWidth="1"/>
    <col min="11522" max="11527" width="11.5703125" style="60" customWidth="1"/>
    <col min="11528" max="11529" width="9.85546875" style="60" customWidth="1"/>
    <col min="11530" max="11530" width="12.42578125" style="60" customWidth="1"/>
    <col min="11531" max="11776" width="9.140625" style="60"/>
    <col min="11777" max="11777" width="23.140625" style="60" customWidth="1"/>
    <col min="11778" max="11783" width="11.5703125" style="60" customWidth="1"/>
    <col min="11784" max="11785" width="9.85546875" style="60" customWidth="1"/>
    <col min="11786" max="11786" width="12.42578125" style="60" customWidth="1"/>
    <col min="11787" max="12032" width="9.140625" style="60"/>
    <col min="12033" max="12033" width="23.140625" style="60" customWidth="1"/>
    <col min="12034" max="12039" width="11.5703125" style="60" customWidth="1"/>
    <col min="12040" max="12041" width="9.85546875" style="60" customWidth="1"/>
    <col min="12042" max="12042" width="12.42578125" style="60" customWidth="1"/>
    <col min="12043" max="12288" width="9.140625" style="60"/>
    <col min="12289" max="12289" width="23.140625" style="60" customWidth="1"/>
    <col min="12290" max="12295" width="11.5703125" style="60" customWidth="1"/>
    <col min="12296" max="12297" width="9.85546875" style="60" customWidth="1"/>
    <col min="12298" max="12298" width="12.42578125" style="60" customWidth="1"/>
    <col min="12299" max="12544" width="9.140625" style="60"/>
    <col min="12545" max="12545" width="23.140625" style="60" customWidth="1"/>
    <col min="12546" max="12551" width="11.5703125" style="60" customWidth="1"/>
    <col min="12552" max="12553" width="9.85546875" style="60" customWidth="1"/>
    <col min="12554" max="12554" width="12.42578125" style="60" customWidth="1"/>
    <col min="12555" max="12800" width="9.140625" style="60"/>
    <col min="12801" max="12801" width="23.140625" style="60" customWidth="1"/>
    <col min="12802" max="12807" width="11.5703125" style="60" customWidth="1"/>
    <col min="12808" max="12809" width="9.85546875" style="60" customWidth="1"/>
    <col min="12810" max="12810" width="12.42578125" style="60" customWidth="1"/>
    <col min="12811" max="13056" width="9.140625" style="60"/>
    <col min="13057" max="13057" width="23.140625" style="60" customWidth="1"/>
    <col min="13058" max="13063" width="11.5703125" style="60" customWidth="1"/>
    <col min="13064" max="13065" width="9.85546875" style="60" customWidth="1"/>
    <col min="13066" max="13066" width="12.42578125" style="60" customWidth="1"/>
    <col min="13067" max="13312" width="9.140625" style="60"/>
    <col min="13313" max="13313" width="23.140625" style="60" customWidth="1"/>
    <col min="13314" max="13319" width="11.5703125" style="60" customWidth="1"/>
    <col min="13320" max="13321" width="9.85546875" style="60" customWidth="1"/>
    <col min="13322" max="13322" width="12.42578125" style="60" customWidth="1"/>
    <col min="13323" max="13568" width="9.140625" style="60"/>
    <col min="13569" max="13569" width="23.140625" style="60" customWidth="1"/>
    <col min="13570" max="13575" width="11.5703125" style="60" customWidth="1"/>
    <col min="13576" max="13577" width="9.85546875" style="60" customWidth="1"/>
    <col min="13578" max="13578" width="12.42578125" style="60" customWidth="1"/>
    <col min="13579" max="13824" width="9.140625" style="60"/>
    <col min="13825" max="13825" width="23.140625" style="60" customWidth="1"/>
    <col min="13826" max="13831" width="11.5703125" style="60" customWidth="1"/>
    <col min="13832" max="13833" width="9.85546875" style="60" customWidth="1"/>
    <col min="13834" max="13834" width="12.42578125" style="60" customWidth="1"/>
    <col min="13835" max="14080" width="9.140625" style="60"/>
    <col min="14081" max="14081" width="23.140625" style="60" customWidth="1"/>
    <col min="14082" max="14087" width="11.5703125" style="60" customWidth="1"/>
    <col min="14088" max="14089" width="9.85546875" style="60" customWidth="1"/>
    <col min="14090" max="14090" width="12.42578125" style="60" customWidth="1"/>
    <col min="14091" max="14336" width="9.140625" style="60"/>
    <col min="14337" max="14337" width="23.140625" style="60" customWidth="1"/>
    <col min="14338" max="14343" width="11.5703125" style="60" customWidth="1"/>
    <col min="14344" max="14345" width="9.85546875" style="60" customWidth="1"/>
    <col min="14346" max="14346" width="12.42578125" style="60" customWidth="1"/>
    <col min="14347" max="14592" width="9.140625" style="60"/>
    <col min="14593" max="14593" width="23.140625" style="60" customWidth="1"/>
    <col min="14594" max="14599" width="11.5703125" style="60" customWidth="1"/>
    <col min="14600" max="14601" width="9.85546875" style="60" customWidth="1"/>
    <col min="14602" max="14602" width="12.42578125" style="60" customWidth="1"/>
    <col min="14603" max="14848" width="9.140625" style="60"/>
    <col min="14849" max="14849" width="23.140625" style="60" customWidth="1"/>
    <col min="14850" max="14855" width="11.5703125" style="60" customWidth="1"/>
    <col min="14856" max="14857" width="9.85546875" style="60" customWidth="1"/>
    <col min="14858" max="14858" width="12.42578125" style="60" customWidth="1"/>
    <col min="14859" max="15104" width="9.140625" style="60"/>
    <col min="15105" max="15105" width="23.140625" style="60" customWidth="1"/>
    <col min="15106" max="15111" width="11.5703125" style="60" customWidth="1"/>
    <col min="15112" max="15113" width="9.85546875" style="60" customWidth="1"/>
    <col min="15114" max="15114" width="12.42578125" style="60" customWidth="1"/>
    <col min="15115" max="15360" width="9.140625" style="60"/>
    <col min="15361" max="15361" width="23.140625" style="60" customWidth="1"/>
    <col min="15362" max="15367" width="11.5703125" style="60" customWidth="1"/>
    <col min="15368" max="15369" width="9.85546875" style="60" customWidth="1"/>
    <col min="15370" max="15370" width="12.42578125" style="60" customWidth="1"/>
    <col min="15371" max="15616" width="9.140625" style="60"/>
    <col min="15617" max="15617" width="23.140625" style="60" customWidth="1"/>
    <col min="15618" max="15623" width="11.5703125" style="60" customWidth="1"/>
    <col min="15624" max="15625" width="9.85546875" style="60" customWidth="1"/>
    <col min="15626" max="15626" width="12.42578125" style="60" customWidth="1"/>
    <col min="15627" max="15872" width="9.140625" style="60"/>
    <col min="15873" max="15873" width="23.140625" style="60" customWidth="1"/>
    <col min="15874" max="15879" width="11.5703125" style="60" customWidth="1"/>
    <col min="15880" max="15881" width="9.85546875" style="60" customWidth="1"/>
    <col min="15882" max="15882" width="12.42578125" style="60" customWidth="1"/>
    <col min="15883" max="16128" width="9.140625" style="60"/>
    <col min="16129" max="16129" width="23.140625" style="60" customWidth="1"/>
    <col min="16130" max="16135" width="11.5703125" style="60" customWidth="1"/>
    <col min="16136" max="16137" width="9.85546875" style="60" customWidth="1"/>
    <col min="16138" max="16138" width="12.42578125" style="60" customWidth="1"/>
    <col min="16139" max="16384" width="9.140625" style="60"/>
  </cols>
  <sheetData>
    <row r="1" spans="1:10" ht="15">
      <c r="A1" s="1482" t="s">
        <v>1371</v>
      </c>
      <c r="B1" s="1482"/>
      <c r="C1" s="1482"/>
      <c r="D1" s="1482"/>
      <c r="E1" s="1482"/>
      <c r="F1" s="1482"/>
      <c r="G1" s="1482"/>
      <c r="H1" s="1482"/>
      <c r="I1" s="1482"/>
      <c r="J1" s="1482"/>
    </row>
    <row r="2" spans="1:10" ht="15">
      <c r="A2" s="1482" t="s">
        <v>1372</v>
      </c>
      <c r="B2" s="1482"/>
      <c r="C2" s="1482"/>
      <c r="D2" s="1482"/>
      <c r="E2" s="1482"/>
      <c r="F2" s="1482"/>
      <c r="G2" s="1482"/>
      <c r="H2" s="1482"/>
      <c r="I2" s="1482"/>
      <c r="J2" s="1482"/>
    </row>
    <row r="4" spans="1:10" s="202" customFormat="1" ht="20.100000000000001" customHeight="1">
      <c r="A4" s="1755" t="s">
        <v>2</v>
      </c>
      <c r="B4" s="1752" t="s">
        <v>1186</v>
      </c>
      <c r="C4" s="1753"/>
      <c r="D4" s="1754"/>
      <c r="E4" s="1752" t="s">
        <v>1185</v>
      </c>
      <c r="F4" s="1753"/>
      <c r="G4" s="1754"/>
      <c r="H4" s="1752" t="s">
        <v>1187</v>
      </c>
      <c r="I4" s="1753"/>
      <c r="J4" s="1754"/>
    </row>
    <row r="5" spans="1:10" s="202" customFormat="1" ht="20.100000000000001" customHeight="1">
      <c r="A5" s="1756"/>
      <c r="B5" s="205" t="s">
        <v>1373</v>
      </c>
      <c r="C5" s="206" t="s">
        <v>1374</v>
      </c>
      <c r="D5" s="207" t="s">
        <v>18</v>
      </c>
      <c r="E5" s="205" t="s">
        <v>1373</v>
      </c>
      <c r="F5" s="206" t="s">
        <v>1374</v>
      </c>
      <c r="G5" s="207" t="s">
        <v>18</v>
      </c>
      <c r="H5" s="205" t="s">
        <v>1373</v>
      </c>
      <c r="I5" s="206" t="s">
        <v>1374</v>
      </c>
      <c r="J5" s="207" t="s">
        <v>18</v>
      </c>
    </row>
    <row r="6" spans="1:10" s="203" customFormat="1" ht="24.95" customHeight="1">
      <c r="A6" s="208" t="s">
        <v>11</v>
      </c>
      <c r="B6" s="209">
        <v>871</v>
      </c>
      <c r="C6" s="210"/>
      <c r="D6" s="211">
        <f t="shared" ref="D6:D12" si="0">SUM(B6:C6)</f>
        <v>871</v>
      </c>
      <c r="E6" s="211">
        <v>581</v>
      </c>
      <c r="F6" s="210"/>
      <c r="G6" s="211">
        <f t="shared" ref="G6:G12" si="1">SUM(E6:F6)</f>
        <v>581</v>
      </c>
      <c r="H6" s="211">
        <v>166</v>
      </c>
      <c r="I6" s="210"/>
      <c r="J6" s="211">
        <f t="shared" ref="J6:J12" si="2">SUM(H6:I6)</f>
        <v>166</v>
      </c>
    </row>
    <row r="7" spans="1:10" s="203" customFormat="1" ht="24.95" customHeight="1">
      <c r="A7" s="212" t="s">
        <v>12</v>
      </c>
      <c r="B7" s="213">
        <f>+tenusu!R10</f>
        <v>130</v>
      </c>
      <c r="C7" s="214"/>
      <c r="D7" s="215">
        <f t="shared" si="0"/>
        <v>130</v>
      </c>
      <c r="E7" s="215">
        <f>+pedaging!R9</f>
        <v>5430</v>
      </c>
      <c r="F7" s="214"/>
      <c r="G7" s="215">
        <f t="shared" si="1"/>
        <v>5430</v>
      </c>
      <c r="H7" s="215">
        <f>+kerbau!R9</f>
        <v>146</v>
      </c>
      <c r="I7" s="214"/>
      <c r="J7" s="215">
        <f t="shared" si="2"/>
        <v>146</v>
      </c>
    </row>
    <row r="8" spans="1:10" s="203" customFormat="1" ht="24.95" customHeight="1">
      <c r="A8" s="212" t="s">
        <v>13</v>
      </c>
      <c r="B8" s="213">
        <v>121</v>
      </c>
      <c r="C8" s="214"/>
      <c r="D8" s="215">
        <f t="shared" si="0"/>
        <v>121</v>
      </c>
      <c r="E8" s="215">
        <v>4978</v>
      </c>
      <c r="F8" s="214"/>
      <c r="G8" s="215">
        <f t="shared" si="1"/>
        <v>4978</v>
      </c>
      <c r="H8" s="215">
        <v>849</v>
      </c>
      <c r="I8" s="214"/>
      <c r="J8" s="215">
        <f t="shared" si="2"/>
        <v>849</v>
      </c>
    </row>
    <row r="9" spans="1:10" s="203" customFormat="1" ht="24.95" customHeight="1">
      <c r="A9" s="212" t="s">
        <v>14</v>
      </c>
      <c r="B9" s="213">
        <v>330</v>
      </c>
      <c r="C9" s="214"/>
      <c r="D9" s="215">
        <f t="shared" si="0"/>
        <v>330</v>
      </c>
      <c r="E9" s="215">
        <v>1080</v>
      </c>
      <c r="F9" s="214"/>
      <c r="G9" s="215">
        <f t="shared" si="1"/>
        <v>1080</v>
      </c>
      <c r="H9" s="215">
        <v>52</v>
      </c>
      <c r="I9" s="214"/>
      <c r="J9" s="215">
        <f t="shared" si="2"/>
        <v>52</v>
      </c>
    </row>
    <row r="10" spans="1:10" s="203" customFormat="1" ht="24.95" customHeight="1">
      <c r="A10" s="212" t="s">
        <v>15</v>
      </c>
      <c r="B10" s="213">
        <v>120</v>
      </c>
      <c r="C10" s="214"/>
      <c r="D10" s="215">
        <f t="shared" si="0"/>
        <v>120</v>
      </c>
      <c r="E10" s="215">
        <v>15077</v>
      </c>
      <c r="F10" s="214"/>
      <c r="G10" s="215">
        <f t="shared" si="1"/>
        <v>15077</v>
      </c>
      <c r="H10" s="215">
        <v>428</v>
      </c>
      <c r="I10" s="214"/>
      <c r="J10" s="215">
        <f t="shared" si="2"/>
        <v>428</v>
      </c>
    </row>
    <row r="11" spans="1:10" s="203" customFormat="1" ht="24.95" customHeight="1">
      <c r="A11" s="212" t="s">
        <v>16</v>
      </c>
      <c r="B11" s="213">
        <v>351</v>
      </c>
      <c r="C11" s="214"/>
      <c r="D11" s="215">
        <f t="shared" si="0"/>
        <v>351</v>
      </c>
      <c r="E11" s="215">
        <v>4889</v>
      </c>
      <c r="F11" s="214"/>
      <c r="G11" s="215">
        <f t="shared" si="1"/>
        <v>4889</v>
      </c>
      <c r="H11" s="215">
        <v>203</v>
      </c>
      <c r="I11" s="214"/>
      <c r="J11" s="215">
        <f t="shared" si="2"/>
        <v>203</v>
      </c>
    </row>
    <row r="12" spans="1:10" s="203" customFormat="1" ht="24.95" customHeight="1">
      <c r="A12" s="216" t="s">
        <v>17</v>
      </c>
      <c r="B12" s="217">
        <v>1081</v>
      </c>
      <c r="C12" s="218"/>
      <c r="D12" s="219">
        <f t="shared" si="0"/>
        <v>1081</v>
      </c>
      <c r="E12" s="219">
        <v>2750</v>
      </c>
      <c r="F12" s="218"/>
      <c r="G12" s="219">
        <f t="shared" si="1"/>
        <v>2750</v>
      </c>
      <c r="H12" s="219">
        <v>55</v>
      </c>
      <c r="I12" s="218"/>
      <c r="J12" s="219">
        <f t="shared" si="2"/>
        <v>55</v>
      </c>
    </row>
    <row r="13" spans="1:10" s="202" customFormat="1" ht="24.95" customHeight="1">
      <c r="A13" s="220" t="s">
        <v>18</v>
      </c>
      <c r="B13" s="221">
        <f>SUM(B6:B12)</f>
        <v>3004</v>
      </c>
      <c r="C13" s="222"/>
      <c r="D13" s="221">
        <f>SUM(D6:D12)</f>
        <v>3004</v>
      </c>
      <c r="E13" s="221">
        <f>SUM(E6:E12)</f>
        <v>34785</v>
      </c>
      <c r="F13" s="222"/>
      <c r="G13" s="221">
        <f>SUM(G6:G12)</f>
        <v>34785</v>
      </c>
      <c r="H13" s="221">
        <f>SUM(H6:H12)</f>
        <v>1899</v>
      </c>
      <c r="I13" s="222"/>
      <c r="J13" s="221">
        <f>SUM(J6:J12)</f>
        <v>1899</v>
      </c>
    </row>
    <row r="14" spans="1:10">
      <c r="A14" s="223"/>
      <c r="B14" s="224"/>
      <c r="C14" s="224"/>
      <c r="D14" s="224"/>
      <c r="E14" s="224"/>
      <c r="F14" s="224"/>
      <c r="G14" s="224"/>
    </row>
    <row r="15" spans="1:10">
      <c r="A15" s="166"/>
      <c r="B15" s="224"/>
      <c r="C15" s="224"/>
      <c r="D15" s="224"/>
      <c r="E15" s="224"/>
      <c r="F15" s="224"/>
      <c r="G15" s="224"/>
    </row>
    <row r="16" spans="1:10" ht="20.100000000000001" customHeight="1">
      <c r="A16" s="1755" t="s">
        <v>2</v>
      </c>
      <c r="B16" s="1752" t="s">
        <v>1375</v>
      </c>
      <c r="C16" s="1753"/>
      <c r="D16" s="1754"/>
      <c r="E16" s="1752" t="s">
        <v>1190</v>
      </c>
      <c r="F16" s="1753"/>
      <c r="G16" s="1754"/>
      <c r="H16" s="1752" t="s">
        <v>71</v>
      </c>
      <c r="I16" s="1753"/>
      <c r="J16" s="1754"/>
    </row>
    <row r="17" spans="1:10" ht="20.100000000000001" customHeight="1">
      <c r="A17" s="1756"/>
      <c r="B17" s="205" t="s">
        <v>1373</v>
      </c>
      <c r="C17" s="206" t="s">
        <v>1374</v>
      </c>
      <c r="D17" s="207" t="s">
        <v>18</v>
      </c>
      <c r="E17" s="205" t="s">
        <v>1373</v>
      </c>
      <c r="F17" s="206" t="s">
        <v>1374</v>
      </c>
      <c r="G17" s="207" t="s">
        <v>18</v>
      </c>
      <c r="H17" s="205" t="s">
        <v>1373</v>
      </c>
      <c r="I17" s="206" t="s">
        <v>1374</v>
      </c>
      <c r="J17" s="207" t="s">
        <v>18</v>
      </c>
    </row>
    <row r="18" spans="1:10" s="204" customFormat="1" ht="21.95" customHeight="1">
      <c r="A18" s="208" t="s">
        <v>11</v>
      </c>
      <c r="B18" s="211">
        <v>1480</v>
      </c>
      <c r="C18" s="210"/>
      <c r="D18" s="211">
        <f t="shared" ref="D18:D24" si="3">SUM(B18:C18)</f>
        <v>1480</v>
      </c>
      <c r="E18" s="211">
        <v>159</v>
      </c>
      <c r="F18" s="210"/>
      <c r="G18" s="211">
        <f t="shared" ref="G18:G24" si="4">SUM(E18:F18)</f>
        <v>159</v>
      </c>
      <c r="H18" s="225">
        <v>185</v>
      </c>
      <c r="I18" s="229"/>
      <c r="J18" s="225">
        <f t="shared" ref="J18:J24" si="5">SUM(H18:I18)</f>
        <v>185</v>
      </c>
    </row>
    <row r="19" spans="1:10" s="204" customFormat="1" ht="21.95" customHeight="1">
      <c r="A19" s="212" t="s">
        <v>12</v>
      </c>
      <c r="B19" s="215">
        <f>+kambing!M8</f>
        <v>2231</v>
      </c>
      <c r="C19" s="214"/>
      <c r="D19" s="215">
        <f t="shared" si="3"/>
        <v>2231</v>
      </c>
      <c r="E19" s="215" t="e">
        <f>+#REF!</f>
        <v>#REF!</v>
      </c>
      <c r="F19" s="214"/>
      <c r="G19" s="215" t="e">
        <f t="shared" si="4"/>
        <v>#REF!</v>
      </c>
      <c r="H19" s="226">
        <f>+aneka!J7</f>
        <v>40</v>
      </c>
      <c r="I19" s="214"/>
      <c r="J19" s="230">
        <f t="shared" si="5"/>
        <v>40</v>
      </c>
    </row>
    <row r="20" spans="1:10" s="204" customFormat="1" ht="21.95" customHeight="1">
      <c r="A20" s="212" t="s">
        <v>13</v>
      </c>
      <c r="B20" s="215">
        <v>2397</v>
      </c>
      <c r="C20" s="214"/>
      <c r="D20" s="215">
        <f t="shared" si="3"/>
        <v>2397</v>
      </c>
      <c r="E20" s="215">
        <v>1732</v>
      </c>
      <c r="F20" s="214"/>
      <c r="G20" s="215">
        <f t="shared" si="4"/>
        <v>1732</v>
      </c>
      <c r="H20" s="215">
        <v>5</v>
      </c>
      <c r="I20" s="214"/>
      <c r="J20" s="215">
        <f t="shared" si="5"/>
        <v>5</v>
      </c>
    </row>
    <row r="21" spans="1:10" s="204" customFormat="1" ht="21.95" customHeight="1">
      <c r="A21" s="212" t="s">
        <v>14</v>
      </c>
      <c r="B21" s="215">
        <v>2427</v>
      </c>
      <c r="C21" s="214"/>
      <c r="D21" s="215">
        <f t="shared" si="3"/>
        <v>2427</v>
      </c>
      <c r="E21" s="215">
        <v>2185</v>
      </c>
      <c r="F21" s="214"/>
      <c r="G21" s="215">
        <f t="shared" si="4"/>
        <v>2185</v>
      </c>
      <c r="H21" s="215">
        <v>0</v>
      </c>
      <c r="I21" s="214"/>
      <c r="J21" s="215">
        <f t="shared" si="5"/>
        <v>0</v>
      </c>
    </row>
    <row r="22" spans="1:10" s="204" customFormat="1" ht="21.95" customHeight="1">
      <c r="A22" s="212" t="s">
        <v>15</v>
      </c>
      <c r="B22" s="215">
        <v>1644</v>
      </c>
      <c r="C22" s="214"/>
      <c r="D22" s="215">
        <f t="shared" si="3"/>
        <v>1644</v>
      </c>
      <c r="E22" s="227">
        <v>2419</v>
      </c>
      <c r="F22" s="228"/>
      <c r="G22" s="215">
        <f t="shared" si="4"/>
        <v>2419</v>
      </c>
      <c r="H22" s="215">
        <v>26</v>
      </c>
      <c r="I22" s="214"/>
      <c r="J22" s="215">
        <f t="shared" si="5"/>
        <v>26</v>
      </c>
    </row>
    <row r="23" spans="1:10" s="204" customFormat="1" ht="21.95" customHeight="1">
      <c r="A23" s="212" t="s">
        <v>16</v>
      </c>
      <c r="B23" s="215">
        <v>1335</v>
      </c>
      <c r="C23" s="214"/>
      <c r="D23" s="215">
        <f t="shared" si="3"/>
        <v>1335</v>
      </c>
      <c r="E23" s="215">
        <v>1676</v>
      </c>
      <c r="F23" s="214"/>
      <c r="G23" s="215">
        <f t="shared" si="4"/>
        <v>1676</v>
      </c>
      <c r="H23" s="215">
        <v>49</v>
      </c>
      <c r="I23" s="214"/>
      <c r="J23" s="215">
        <f t="shared" si="5"/>
        <v>49</v>
      </c>
    </row>
    <row r="24" spans="1:10" s="204" customFormat="1" ht="21.95" customHeight="1">
      <c r="A24" s="216" t="s">
        <v>17</v>
      </c>
      <c r="B24" s="219">
        <v>1643</v>
      </c>
      <c r="C24" s="218"/>
      <c r="D24" s="219">
        <f t="shared" si="3"/>
        <v>1643</v>
      </c>
      <c r="E24" s="219">
        <v>802</v>
      </c>
      <c r="F24" s="218"/>
      <c r="G24" s="219">
        <f t="shared" si="4"/>
        <v>802</v>
      </c>
      <c r="H24" s="219">
        <v>0</v>
      </c>
      <c r="I24" s="218"/>
      <c r="J24" s="219">
        <f t="shared" si="5"/>
        <v>0</v>
      </c>
    </row>
    <row r="25" spans="1:10" ht="21.95" customHeight="1">
      <c r="A25" s="220" t="s">
        <v>18</v>
      </c>
      <c r="B25" s="221">
        <f>SUM(B18:B24)</f>
        <v>13157</v>
      </c>
      <c r="C25" s="222"/>
      <c r="D25" s="221">
        <f>SUM(D18:D24)</f>
        <v>13157</v>
      </c>
      <c r="E25" s="221" t="e">
        <f>SUM(E18:E24)</f>
        <v>#REF!</v>
      </c>
      <c r="F25" s="222"/>
      <c r="G25" s="221" t="e">
        <f>SUM(G18:G24)</f>
        <v>#REF!</v>
      </c>
      <c r="H25" s="221">
        <f>SUM(H18:H24)</f>
        <v>305</v>
      </c>
      <c r="I25" s="222"/>
      <c r="J25" s="221">
        <f>SUM(J18:J24)</f>
        <v>305</v>
      </c>
    </row>
    <row r="26" spans="1:10">
      <c r="A26" s="166"/>
      <c r="H26" s="224"/>
      <c r="I26" s="224"/>
      <c r="J26" s="224"/>
    </row>
    <row r="27" spans="1:10">
      <c r="A27" s="166"/>
    </row>
    <row r="28" spans="1:10">
      <c r="A28" s="166"/>
    </row>
    <row r="29" spans="1:10">
      <c r="A29" s="166"/>
    </row>
    <row r="30" spans="1:10">
      <c r="A30" s="166"/>
    </row>
    <row r="31" spans="1:10">
      <c r="A31" s="166"/>
    </row>
    <row r="32" spans="1:10">
      <c r="A32" s="166"/>
    </row>
    <row r="33" spans="1:1">
      <c r="A33" s="166"/>
    </row>
    <row r="34" spans="1:1">
      <c r="A34" s="166"/>
    </row>
    <row r="35" spans="1:1">
      <c r="A35" s="166"/>
    </row>
    <row r="36" spans="1:1">
      <c r="A36" s="166"/>
    </row>
    <row r="37" spans="1:1">
      <c r="A37" s="166"/>
    </row>
    <row r="38" spans="1:1">
      <c r="A38" s="166"/>
    </row>
    <row r="39" spans="1:1">
      <c r="A39" s="166"/>
    </row>
    <row r="40" spans="1:1">
      <c r="A40" s="166"/>
    </row>
    <row r="41" spans="1:1">
      <c r="A41" s="166"/>
    </row>
    <row r="42" spans="1:1">
      <c r="A42" s="166"/>
    </row>
    <row r="43" spans="1:1">
      <c r="A43" s="166"/>
    </row>
    <row r="44" spans="1:1">
      <c r="A44" s="166"/>
    </row>
    <row r="45" spans="1:1">
      <c r="A45" s="166"/>
    </row>
    <row r="46" spans="1:1">
      <c r="A46" s="166"/>
    </row>
    <row r="47" spans="1:1">
      <c r="A47" s="166"/>
    </row>
    <row r="48" spans="1:1">
      <c r="A48" s="166"/>
    </row>
    <row r="49" spans="1:1">
      <c r="A49" s="166"/>
    </row>
    <row r="50" spans="1:1">
      <c r="A50" s="166"/>
    </row>
    <row r="51" spans="1:1">
      <c r="A51" s="166"/>
    </row>
    <row r="52" spans="1:1">
      <c r="A52" s="166"/>
    </row>
    <row r="53" spans="1:1">
      <c r="A53" s="166"/>
    </row>
    <row r="54" spans="1:1">
      <c r="A54" s="166"/>
    </row>
    <row r="55" spans="1:1">
      <c r="A55" s="166"/>
    </row>
    <row r="56" spans="1:1">
      <c r="A56" s="166"/>
    </row>
    <row r="57" spans="1:1">
      <c r="A57" s="166"/>
    </row>
    <row r="58" spans="1:1">
      <c r="A58" s="166"/>
    </row>
    <row r="59" spans="1:1">
      <c r="A59" s="166"/>
    </row>
    <row r="60" spans="1:1">
      <c r="A60" s="166"/>
    </row>
    <row r="61" spans="1:1">
      <c r="A61" s="166"/>
    </row>
    <row r="62" spans="1:1">
      <c r="A62" s="166"/>
    </row>
    <row r="63" spans="1:1">
      <c r="A63" s="166"/>
    </row>
    <row r="64" spans="1:1">
      <c r="A64" s="166"/>
    </row>
    <row r="65" spans="1:1">
      <c r="A65" s="166"/>
    </row>
    <row r="66" spans="1:1">
      <c r="A66" s="166"/>
    </row>
    <row r="67" spans="1:1">
      <c r="A67" s="166"/>
    </row>
    <row r="68" spans="1:1">
      <c r="A68" s="166"/>
    </row>
    <row r="69" spans="1:1">
      <c r="A69" s="166"/>
    </row>
    <row r="70" spans="1:1">
      <c r="A70" s="166"/>
    </row>
    <row r="71" spans="1:1">
      <c r="A71" s="166"/>
    </row>
    <row r="72" spans="1:1">
      <c r="A72" s="166"/>
    </row>
    <row r="73" spans="1:1">
      <c r="A73" s="166"/>
    </row>
    <row r="74" spans="1:1">
      <c r="A74" s="166"/>
    </row>
    <row r="75" spans="1:1">
      <c r="A75" s="166"/>
    </row>
    <row r="76" spans="1:1">
      <c r="A76" s="166"/>
    </row>
    <row r="77" spans="1:1">
      <c r="A77" s="166"/>
    </row>
    <row r="78" spans="1:1">
      <c r="A78" s="166"/>
    </row>
    <row r="79" spans="1:1">
      <c r="A79" s="166"/>
    </row>
    <row r="80" spans="1:1">
      <c r="A80" s="166"/>
    </row>
    <row r="81" spans="1:1">
      <c r="A81" s="166"/>
    </row>
    <row r="82" spans="1:1">
      <c r="A82" s="166"/>
    </row>
    <row r="83" spans="1:1">
      <c r="A83" s="166"/>
    </row>
    <row r="84" spans="1:1">
      <c r="A84" s="166"/>
    </row>
    <row r="85" spans="1:1">
      <c r="A85" s="166"/>
    </row>
    <row r="86" spans="1:1">
      <c r="A86" s="166"/>
    </row>
    <row r="87" spans="1:1">
      <c r="A87" s="166"/>
    </row>
    <row r="88" spans="1:1">
      <c r="A88" s="166"/>
    </row>
    <row r="89" spans="1:1">
      <c r="A89" s="166"/>
    </row>
    <row r="90" spans="1:1">
      <c r="A90" s="166"/>
    </row>
    <row r="91" spans="1:1">
      <c r="A91" s="166"/>
    </row>
    <row r="92" spans="1:1">
      <c r="A92" s="166"/>
    </row>
    <row r="93" spans="1:1">
      <c r="A93" s="166"/>
    </row>
    <row r="94" spans="1:1">
      <c r="A94" s="166"/>
    </row>
    <row r="95" spans="1:1">
      <c r="A95" s="166"/>
    </row>
    <row r="96" spans="1:1">
      <c r="A96" s="166"/>
    </row>
    <row r="97" spans="1:1">
      <c r="A97" s="166"/>
    </row>
    <row r="98" spans="1:1">
      <c r="A98" s="166"/>
    </row>
    <row r="99" spans="1:1">
      <c r="A99" s="166"/>
    </row>
    <row r="100" spans="1:1">
      <c r="A100" s="166"/>
    </row>
    <row r="101" spans="1:1">
      <c r="A101" s="166"/>
    </row>
    <row r="102" spans="1:1">
      <c r="A102" s="166"/>
    </row>
    <row r="103" spans="1:1">
      <c r="A103" s="166"/>
    </row>
    <row r="104" spans="1:1">
      <c r="A104" s="166"/>
    </row>
    <row r="105" spans="1:1">
      <c r="A105" s="166"/>
    </row>
    <row r="106" spans="1:1">
      <c r="A106" s="166"/>
    </row>
    <row r="107" spans="1:1">
      <c r="A107" s="166"/>
    </row>
    <row r="108" spans="1:1">
      <c r="A108" s="166"/>
    </row>
    <row r="109" spans="1:1">
      <c r="A109" s="166"/>
    </row>
    <row r="110" spans="1:1">
      <c r="A110" s="166"/>
    </row>
    <row r="111" spans="1:1">
      <c r="A111" s="166"/>
    </row>
    <row r="112" spans="1:1">
      <c r="A112" s="166"/>
    </row>
    <row r="113" spans="1:1">
      <c r="A113" s="166"/>
    </row>
    <row r="114" spans="1:1">
      <c r="A114" s="166"/>
    </row>
    <row r="115" spans="1:1">
      <c r="A115" s="166"/>
    </row>
    <row r="116" spans="1:1">
      <c r="A116" s="166"/>
    </row>
    <row r="117" spans="1:1">
      <c r="A117" s="166"/>
    </row>
    <row r="118" spans="1:1">
      <c r="A118" s="166"/>
    </row>
    <row r="119" spans="1:1">
      <c r="A119" s="166"/>
    </row>
    <row r="120" spans="1:1">
      <c r="A120" s="166"/>
    </row>
    <row r="121" spans="1:1">
      <c r="A121" s="166"/>
    </row>
    <row r="122" spans="1:1">
      <c r="A122" s="166"/>
    </row>
    <row r="123" spans="1:1">
      <c r="A123" s="166"/>
    </row>
    <row r="124" spans="1:1">
      <c r="A124" s="166"/>
    </row>
    <row r="125" spans="1:1">
      <c r="A125" s="166"/>
    </row>
    <row r="126" spans="1:1">
      <c r="A126" s="166"/>
    </row>
    <row r="127" spans="1:1">
      <c r="A127" s="166"/>
    </row>
    <row r="128" spans="1:1">
      <c r="A128" s="166"/>
    </row>
    <row r="129" spans="1:1">
      <c r="A129" s="166"/>
    </row>
    <row r="130" spans="1:1">
      <c r="A130" s="166"/>
    </row>
    <row r="131" spans="1:1">
      <c r="A131" s="166"/>
    </row>
    <row r="132" spans="1:1">
      <c r="A132" s="166"/>
    </row>
    <row r="133" spans="1:1">
      <c r="A133" s="166"/>
    </row>
    <row r="134" spans="1:1">
      <c r="A134" s="166"/>
    </row>
    <row r="135" spans="1:1">
      <c r="A135" s="166"/>
    </row>
    <row r="136" spans="1:1">
      <c r="A136" s="166"/>
    </row>
    <row r="137" spans="1:1">
      <c r="A137" s="166"/>
    </row>
    <row r="138" spans="1:1">
      <c r="A138" s="166"/>
    </row>
    <row r="139" spans="1:1">
      <c r="A139" s="166"/>
    </row>
    <row r="140" spans="1:1">
      <c r="A140" s="166"/>
    </row>
    <row r="141" spans="1:1">
      <c r="A141" s="166"/>
    </row>
    <row r="142" spans="1:1">
      <c r="A142" s="166"/>
    </row>
    <row r="143" spans="1:1">
      <c r="A143" s="166"/>
    </row>
    <row r="144" spans="1:1">
      <c r="A144" s="166"/>
    </row>
    <row r="145" spans="1:1">
      <c r="A145" s="166"/>
    </row>
    <row r="146" spans="1:1">
      <c r="A146" s="166"/>
    </row>
    <row r="147" spans="1:1">
      <c r="A147" s="166"/>
    </row>
    <row r="148" spans="1:1">
      <c r="A148" s="166"/>
    </row>
    <row r="149" spans="1:1">
      <c r="A149" s="166"/>
    </row>
    <row r="150" spans="1:1">
      <c r="A150" s="166"/>
    </row>
    <row r="151" spans="1:1">
      <c r="A151" s="166"/>
    </row>
    <row r="152" spans="1:1">
      <c r="A152" s="166"/>
    </row>
    <row r="153" spans="1:1">
      <c r="A153" s="166"/>
    </row>
    <row r="154" spans="1:1">
      <c r="A154" s="166"/>
    </row>
    <row r="155" spans="1:1">
      <c r="A155" s="166"/>
    </row>
    <row r="156" spans="1:1">
      <c r="A156" s="166"/>
    </row>
    <row r="157" spans="1:1">
      <c r="A157" s="166"/>
    </row>
    <row r="158" spans="1:1">
      <c r="A158" s="166"/>
    </row>
    <row r="159" spans="1:1">
      <c r="A159" s="166"/>
    </row>
    <row r="160" spans="1:1">
      <c r="A160" s="166"/>
    </row>
    <row r="161" spans="1:1">
      <c r="A161" s="166"/>
    </row>
    <row r="162" spans="1:1">
      <c r="A162" s="166"/>
    </row>
    <row r="163" spans="1:1">
      <c r="A163" s="166"/>
    </row>
    <row r="164" spans="1:1">
      <c r="A164" s="166"/>
    </row>
    <row r="165" spans="1:1">
      <c r="A165" s="166"/>
    </row>
    <row r="166" spans="1:1">
      <c r="A166" s="166"/>
    </row>
    <row r="167" spans="1:1">
      <c r="A167" s="166"/>
    </row>
    <row r="168" spans="1:1">
      <c r="A168" s="166"/>
    </row>
    <row r="169" spans="1:1">
      <c r="A169" s="166"/>
    </row>
    <row r="170" spans="1:1">
      <c r="A170" s="166"/>
    </row>
    <row r="171" spans="1:1">
      <c r="A171" s="166"/>
    </row>
    <row r="172" spans="1:1">
      <c r="A172" s="166"/>
    </row>
    <row r="173" spans="1:1">
      <c r="A173" s="166"/>
    </row>
    <row r="174" spans="1:1">
      <c r="A174" s="166"/>
    </row>
    <row r="175" spans="1:1">
      <c r="A175" s="166"/>
    </row>
    <row r="176" spans="1:1">
      <c r="A176" s="166"/>
    </row>
    <row r="177" spans="1:1">
      <c r="A177" s="166"/>
    </row>
    <row r="178" spans="1:1">
      <c r="A178" s="166"/>
    </row>
    <row r="179" spans="1:1">
      <c r="A179" s="166"/>
    </row>
    <row r="180" spans="1:1">
      <c r="A180" s="166"/>
    </row>
    <row r="181" spans="1:1">
      <c r="A181" s="166"/>
    </row>
    <row r="182" spans="1:1">
      <c r="A182" s="166"/>
    </row>
    <row r="183" spans="1:1">
      <c r="A183" s="166"/>
    </row>
    <row r="184" spans="1:1">
      <c r="A184" s="166"/>
    </row>
    <row r="185" spans="1:1">
      <c r="A185" s="166"/>
    </row>
    <row r="186" spans="1:1">
      <c r="A186" s="166"/>
    </row>
    <row r="187" spans="1:1">
      <c r="A187" s="166"/>
    </row>
    <row r="188" spans="1:1">
      <c r="A188" s="166"/>
    </row>
    <row r="189" spans="1:1">
      <c r="A189" s="166"/>
    </row>
    <row r="190" spans="1:1">
      <c r="A190" s="166"/>
    </row>
    <row r="191" spans="1:1">
      <c r="A191" s="166"/>
    </row>
    <row r="192" spans="1:1">
      <c r="A192" s="166"/>
    </row>
    <row r="193" spans="1:1">
      <c r="A193" s="166"/>
    </row>
    <row r="194" spans="1:1">
      <c r="A194" s="166"/>
    </row>
    <row r="195" spans="1:1">
      <c r="A195" s="166"/>
    </row>
    <row r="196" spans="1:1">
      <c r="A196" s="166"/>
    </row>
    <row r="197" spans="1:1">
      <c r="A197" s="166"/>
    </row>
    <row r="198" spans="1:1">
      <c r="A198" s="166"/>
    </row>
    <row r="199" spans="1:1">
      <c r="A199" s="166"/>
    </row>
    <row r="200" spans="1:1">
      <c r="A200" s="166"/>
    </row>
    <row r="201" spans="1:1">
      <c r="A201" s="166"/>
    </row>
    <row r="202" spans="1:1">
      <c r="A202" s="166"/>
    </row>
    <row r="203" spans="1:1">
      <c r="A203" s="166"/>
    </row>
    <row r="204" spans="1:1">
      <c r="A204" s="166"/>
    </row>
    <row r="205" spans="1:1">
      <c r="A205" s="166"/>
    </row>
    <row r="206" spans="1:1">
      <c r="A206" s="166"/>
    </row>
    <row r="207" spans="1:1">
      <c r="A207" s="166"/>
    </row>
    <row r="208" spans="1:1">
      <c r="A208" s="166"/>
    </row>
    <row r="209" spans="1:1">
      <c r="A209" s="166"/>
    </row>
    <row r="210" spans="1:1">
      <c r="A210" s="166"/>
    </row>
    <row r="211" spans="1:1">
      <c r="A211" s="166"/>
    </row>
    <row r="212" spans="1:1">
      <c r="A212" s="166"/>
    </row>
    <row r="213" spans="1:1">
      <c r="A213" s="166"/>
    </row>
    <row r="214" spans="1:1">
      <c r="A214" s="166"/>
    </row>
    <row r="215" spans="1:1">
      <c r="A215" s="166"/>
    </row>
    <row r="216" spans="1:1">
      <c r="A216" s="166"/>
    </row>
    <row r="217" spans="1:1">
      <c r="A217" s="166"/>
    </row>
    <row r="218" spans="1:1">
      <c r="A218" s="166"/>
    </row>
    <row r="219" spans="1:1">
      <c r="A219" s="166"/>
    </row>
    <row r="220" spans="1:1">
      <c r="A220" s="166"/>
    </row>
    <row r="221" spans="1:1">
      <c r="A221" s="166"/>
    </row>
    <row r="222" spans="1:1">
      <c r="A222" s="166"/>
    </row>
    <row r="223" spans="1:1">
      <c r="A223" s="166"/>
    </row>
    <row r="224" spans="1:1">
      <c r="A224" s="166"/>
    </row>
    <row r="225" spans="1:1">
      <c r="A225" s="166"/>
    </row>
    <row r="226" spans="1:1">
      <c r="A226" s="166"/>
    </row>
    <row r="227" spans="1:1">
      <c r="A227" s="166"/>
    </row>
    <row r="228" spans="1:1">
      <c r="A228" s="166"/>
    </row>
    <row r="229" spans="1:1">
      <c r="A229" s="166"/>
    </row>
    <row r="230" spans="1:1">
      <c r="A230" s="166"/>
    </row>
    <row r="231" spans="1:1">
      <c r="A231" s="166"/>
    </row>
    <row r="232" spans="1:1">
      <c r="A232" s="166"/>
    </row>
    <row r="233" spans="1:1">
      <c r="A233" s="166"/>
    </row>
    <row r="234" spans="1:1">
      <c r="A234" s="166"/>
    </row>
    <row r="235" spans="1:1">
      <c r="A235" s="166"/>
    </row>
    <row r="236" spans="1:1">
      <c r="A236" s="166"/>
    </row>
    <row r="237" spans="1:1">
      <c r="A237" s="166"/>
    </row>
    <row r="238" spans="1:1">
      <c r="A238" s="166"/>
    </row>
    <row r="239" spans="1:1">
      <c r="A239" s="166"/>
    </row>
    <row r="240" spans="1:1">
      <c r="A240" s="166"/>
    </row>
    <row r="241" spans="1:1">
      <c r="A241" s="166"/>
    </row>
    <row r="242" spans="1:1">
      <c r="A242" s="166"/>
    </row>
    <row r="243" spans="1:1">
      <c r="A243" s="166"/>
    </row>
    <row r="244" spans="1:1">
      <c r="A244" s="166"/>
    </row>
    <row r="245" spans="1:1">
      <c r="A245" s="166"/>
    </row>
    <row r="246" spans="1:1">
      <c r="A246" s="166"/>
    </row>
    <row r="247" spans="1:1">
      <c r="A247" s="166"/>
    </row>
    <row r="248" spans="1:1">
      <c r="A248" s="166"/>
    </row>
    <row r="249" spans="1:1">
      <c r="A249" s="166"/>
    </row>
    <row r="250" spans="1:1">
      <c r="A250" s="166"/>
    </row>
    <row r="251" spans="1:1">
      <c r="A251" s="166"/>
    </row>
    <row r="252" spans="1:1">
      <c r="A252" s="166"/>
    </row>
    <row r="253" spans="1:1">
      <c r="A253" s="166"/>
    </row>
    <row r="254" spans="1:1">
      <c r="A254" s="166"/>
    </row>
    <row r="255" spans="1:1">
      <c r="A255" s="166"/>
    </row>
    <row r="256" spans="1:1">
      <c r="A256" s="166"/>
    </row>
    <row r="257" spans="1:1">
      <c r="A257" s="166"/>
    </row>
    <row r="258" spans="1:1">
      <c r="A258" s="166"/>
    </row>
    <row r="259" spans="1:1">
      <c r="A259" s="166"/>
    </row>
    <row r="260" spans="1:1">
      <c r="A260" s="166"/>
    </row>
    <row r="261" spans="1:1">
      <c r="A261" s="166"/>
    </row>
    <row r="262" spans="1:1">
      <c r="A262" s="166"/>
    </row>
    <row r="263" spans="1:1">
      <c r="A263" s="166"/>
    </row>
    <row r="264" spans="1:1">
      <c r="A264" s="166"/>
    </row>
    <row r="265" spans="1:1">
      <c r="A265" s="166"/>
    </row>
    <row r="266" spans="1:1">
      <c r="A266" s="166"/>
    </row>
    <row r="267" spans="1:1">
      <c r="A267" s="166"/>
    </row>
    <row r="268" spans="1:1">
      <c r="A268" s="166"/>
    </row>
    <row r="269" spans="1:1">
      <c r="A269" s="166"/>
    </row>
    <row r="270" spans="1:1">
      <c r="A270" s="166"/>
    </row>
    <row r="271" spans="1:1">
      <c r="A271" s="166"/>
    </row>
    <row r="272" spans="1:1">
      <c r="A272" s="166"/>
    </row>
    <row r="273" spans="1:1">
      <c r="A273" s="166"/>
    </row>
    <row r="274" spans="1:1">
      <c r="A274" s="166"/>
    </row>
    <row r="275" spans="1:1">
      <c r="A275" s="166"/>
    </row>
    <row r="276" spans="1:1">
      <c r="A276" s="166"/>
    </row>
    <row r="277" spans="1:1">
      <c r="A277" s="166"/>
    </row>
    <row r="278" spans="1:1">
      <c r="A278" s="166"/>
    </row>
    <row r="279" spans="1:1">
      <c r="A279" s="166"/>
    </row>
    <row r="280" spans="1:1">
      <c r="A280" s="166"/>
    </row>
    <row r="281" spans="1:1">
      <c r="A281" s="166"/>
    </row>
    <row r="282" spans="1:1">
      <c r="A282" s="166"/>
    </row>
    <row r="283" spans="1:1">
      <c r="A283" s="166"/>
    </row>
    <row r="284" spans="1:1">
      <c r="A284" s="166"/>
    </row>
    <row r="285" spans="1:1">
      <c r="A285" s="166"/>
    </row>
    <row r="286" spans="1:1">
      <c r="A286" s="166"/>
    </row>
    <row r="287" spans="1:1">
      <c r="A287" s="166"/>
    </row>
    <row r="288" spans="1:1">
      <c r="A288" s="166"/>
    </row>
    <row r="289" spans="1:1">
      <c r="A289" s="166"/>
    </row>
    <row r="290" spans="1:1">
      <c r="A290" s="166"/>
    </row>
    <row r="291" spans="1:1">
      <c r="A291" s="166"/>
    </row>
    <row r="292" spans="1:1">
      <c r="A292" s="166"/>
    </row>
    <row r="293" spans="1:1">
      <c r="A293" s="166"/>
    </row>
    <row r="294" spans="1:1">
      <c r="A294" s="166"/>
    </row>
    <row r="295" spans="1:1">
      <c r="A295" s="166"/>
    </row>
    <row r="296" spans="1:1">
      <c r="A296" s="166"/>
    </row>
    <row r="297" spans="1:1">
      <c r="A297" s="166"/>
    </row>
    <row r="298" spans="1:1">
      <c r="A298" s="166"/>
    </row>
    <row r="299" spans="1:1">
      <c r="A299" s="166"/>
    </row>
    <row r="300" spans="1:1">
      <c r="A300" s="166"/>
    </row>
    <row r="301" spans="1:1">
      <c r="A301" s="166"/>
    </row>
    <row r="302" spans="1:1">
      <c r="A302" s="166"/>
    </row>
    <row r="303" spans="1:1">
      <c r="A303" s="166"/>
    </row>
    <row r="304" spans="1:1">
      <c r="A304" s="166"/>
    </row>
    <row r="305" spans="1:1">
      <c r="A305" s="166"/>
    </row>
    <row r="306" spans="1:1">
      <c r="A306" s="166"/>
    </row>
    <row r="307" spans="1:1">
      <c r="A307" s="166"/>
    </row>
    <row r="308" spans="1:1">
      <c r="A308" s="166"/>
    </row>
    <row r="309" spans="1:1">
      <c r="A309" s="166"/>
    </row>
    <row r="310" spans="1:1">
      <c r="A310" s="166"/>
    </row>
    <row r="311" spans="1:1">
      <c r="A311" s="166"/>
    </row>
    <row r="312" spans="1:1">
      <c r="A312" s="166"/>
    </row>
    <row r="313" spans="1:1">
      <c r="A313" s="166"/>
    </row>
    <row r="314" spans="1:1">
      <c r="A314" s="166"/>
    </row>
    <row r="315" spans="1:1">
      <c r="A315" s="166"/>
    </row>
    <row r="316" spans="1:1">
      <c r="A316" s="166"/>
    </row>
    <row r="317" spans="1:1">
      <c r="A317" s="166"/>
    </row>
    <row r="318" spans="1:1">
      <c r="A318" s="166"/>
    </row>
    <row r="319" spans="1:1">
      <c r="A319" s="166"/>
    </row>
    <row r="320" spans="1:1">
      <c r="A320" s="166"/>
    </row>
    <row r="321" spans="1:1">
      <c r="A321" s="166"/>
    </row>
    <row r="322" spans="1:1">
      <c r="A322" s="166"/>
    </row>
    <row r="323" spans="1:1">
      <c r="A323" s="166"/>
    </row>
    <row r="324" spans="1:1">
      <c r="A324" s="166"/>
    </row>
    <row r="325" spans="1:1">
      <c r="A325" s="166"/>
    </row>
    <row r="326" spans="1:1">
      <c r="A326" s="166"/>
    </row>
    <row r="327" spans="1:1">
      <c r="A327" s="166"/>
    </row>
    <row r="328" spans="1:1">
      <c r="A328" s="166"/>
    </row>
    <row r="329" spans="1:1">
      <c r="A329" s="166"/>
    </row>
    <row r="330" spans="1:1">
      <c r="A330" s="166"/>
    </row>
    <row r="331" spans="1:1">
      <c r="A331" s="166"/>
    </row>
    <row r="332" spans="1:1">
      <c r="A332" s="166"/>
    </row>
    <row r="333" spans="1:1">
      <c r="A333" s="166"/>
    </row>
    <row r="334" spans="1:1">
      <c r="A334" s="166"/>
    </row>
    <row r="335" spans="1:1">
      <c r="A335" s="166"/>
    </row>
    <row r="336" spans="1:1">
      <c r="A336" s="166"/>
    </row>
    <row r="337" spans="1:1">
      <c r="A337" s="166"/>
    </row>
    <row r="338" spans="1:1">
      <c r="A338" s="166"/>
    </row>
    <row r="339" spans="1:1">
      <c r="A339" s="166"/>
    </row>
    <row r="340" spans="1:1">
      <c r="A340" s="166"/>
    </row>
    <row r="341" spans="1:1">
      <c r="A341" s="166"/>
    </row>
    <row r="342" spans="1:1">
      <c r="A342" s="166"/>
    </row>
    <row r="343" spans="1:1">
      <c r="A343" s="166"/>
    </row>
    <row r="344" spans="1:1">
      <c r="A344" s="166"/>
    </row>
    <row r="345" spans="1:1">
      <c r="A345" s="166"/>
    </row>
    <row r="346" spans="1:1">
      <c r="A346" s="166"/>
    </row>
    <row r="347" spans="1:1">
      <c r="A347" s="166"/>
    </row>
    <row r="348" spans="1:1">
      <c r="A348" s="166"/>
    </row>
    <row r="349" spans="1:1">
      <c r="A349" s="166"/>
    </row>
    <row r="350" spans="1:1">
      <c r="A350" s="166"/>
    </row>
    <row r="351" spans="1:1">
      <c r="A351" s="166"/>
    </row>
    <row r="352" spans="1:1">
      <c r="A352" s="166"/>
    </row>
    <row r="353" spans="1:1">
      <c r="A353" s="166"/>
    </row>
    <row r="354" spans="1:1">
      <c r="A354" s="166"/>
    </row>
    <row r="355" spans="1:1">
      <c r="A355" s="166"/>
    </row>
    <row r="356" spans="1:1">
      <c r="A356" s="166"/>
    </row>
    <row r="357" spans="1:1">
      <c r="A357" s="166"/>
    </row>
    <row r="358" spans="1:1">
      <c r="A358" s="166"/>
    </row>
    <row r="359" spans="1:1">
      <c r="A359" s="166"/>
    </row>
    <row r="360" spans="1:1">
      <c r="A360" s="166"/>
    </row>
    <row r="361" spans="1:1">
      <c r="A361" s="166"/>
    </row>
    <row r="362" spans="1:1">
      <c r="A362" s="166"/>
    </row>
    <row r="363" spans="1:1">
      <c r="A363" s="166"/>
    </row>
    <row r="364" spans="1:1">
      <c r="A364" s="166"/>
    </row>
    <row r="365" spans="1:1">
      <c r="A365" s="166"/>
    </row>
    <row r="366" spans="1:1">
      <c r="A366" s="166"/>
    </row>
    <row r="367" spans="1:1">
      <c r="A367" s="166"/>
    </row>
    <row r="368" spans="1:1">
      <c r="A368" s="166"/>
    </row>
    <row r="369" spans="1:1">
      <c r="A369" s="166"/>
    </row>
    <row r="370" spans="1:1">
      <c r="A370" s="166"/>
    </row>
    <row r="371" spans="1:1">
      <c r="A371" s="166"/>
    </row>
    <row r="372" spans="1:1">
      <c r="A372" s="166"/>
    </row>
    <row r="373" spans="1:1">
      <c r="A373" s="166"/>
    </row>
    <row r="374" spans="1:1">
      <c r="A374" s="166"/>
    </row>
    <row r="375" spans="1:1">
      <c r="A375" s="166"/>
    </row>
    <row r="376" spans="1:1">
      <c r="A376" s="166"/>
    </row>
    <row r="377" spans="1:1">
      <c r="A377" s="166"/>
    </row>
    <row r="378" spans="1:1">
      <c r="A378" s="166"/>
    </row>
    <row r="379" spans="1:1">
      <c r="A379" s="166"/>
    </row>
    <row r="380" spans="1:1">
      <c r="A380" s="166"/>
    </row>
    <row r="381" spans="1:1">
      <c r="A381" s="166"/>
    </row>
    <row r="382" spans="1:1">
      <c r="A382" s="166"/>
    </row>
    <row r="383" spans="1:1">
      <c r="A383" s="166"/>
    </row>
    <row r="384" spans="1:1">
      <c r="A384" s="166"/>
    </row>
    <row r="385" spans="1:1">
      <c r="A385" s="166"/>
    </row>
    <row r="386" spans="1:1">
      <c r="A386" s="166"/>
    </row>
    <row r="387" spans="1:1">
      <c r="A387" s="166"/>
    </row>
    <row r="388" spans="1:1">
      <c r="A388" s="166"/>
    </row>
    <row r="389" spans="1:1">
      <c r="A389" s="166"/>
    </row>
    <row r="390" spans="1:1">
      <c r="A390" s="166"/>
    </row>
    <row r="391" spans="1:1">
      <c r="A391" s="166"/>
    </row>
    <row r="392" spans="1:1">
      <c r="A392" s="166"/>
    </row>
    <row r="393" spans="1:1">
      <c r="A393" s="166"/>
    </row>
    <row r="394" spans="1:1">
      <c r="A394" s="166"/>
    </row>
    <row r="395" spans="1:1">
      <c r="A395" s="166"/>
    </row>
    <row r="396" spans="1:1">
      <c r="A396" s="166"/>
    </row>
    <row r="397" spans="1:1">
      <c r="A397" s="166"/>
    </row>
    <row r="398" spans="1:1">
      <c r="A398" s="166"/>
    </row>
    <row r="399" spans="1:1">
      <c r="A399" s="166"/>
    </row>
    <row r="400" spans="1:1">
      <c r="A400" s="166"/>
    </row>
    <row r="401" spans="1:1">
      <c r="A401" s="166"/>
    </row>
    <row r="402" spans="1:1">
      <c r="A402" s="166"/>
    </row>
    <row r="403" spans="1:1">
      <c r="A403" s="166"/>
    </row>
    <row r="404" spans="1:1">
      <c r="A404" s="166"/>
    </row>
    <row r="405" spans="1:1">
      <c r="A405" s="166"/>
    </row>
    <row r="406" spans="1:1">
      <c r="A406" s="166"/>
    </row>
    <row r="407" spans="1:1">
      <c r="A407" s="166"/>
    </row>
    <row r="408" spans="1:1">
      <c r="A408" s="166"/>
    </row>
    <row r="409" spans="1:1">
      <c r="A409" s="166"/>
    </row>
    <row r="410" spans="1:1">
      <c r="A410" s="166"/>
    </row>
    <row r="411" spans="1:1">
      <c r="A411" s="166"/>
    </row>
    <row r="412" spans="1:1">
      <c r="A412" s="166"/>
    </row>
    <row r="413" spans="1:1">
      <c r="A413" s="166"/>
    </row>
    <row r="414" spans="1:1">
      <c r="A414" s="166"/>
    </row>
    <row r="415" spans="1:1">
      <c r="A415" s="166"/>
    </row>
  </sheetData>
  <mergeCells count="10">
    <mergeCell ref="B16:D16"/>
    <mergeCell ref="E16:G16"/>
    <mergeCell ref="H16:J16"/>
    <mergeCell ref="A4:A5"/>
    <mergeCell ref="A16:A17"/>
    <mergeCell ref="A1:J1"/>
    <mergeCell ref="A2:J2"/>
    <mergeCell ref="B4:D4"/>
    <mergeCell ref="E4:G4"/>
    <mergeCell ref="H4:J4"/>
  </mergeCells>
  <pageMargins left="0.70866141732283505" right="0.35" top="0.74803149606299202" bottom="0.34" header="0.31496062992126" footer="0.16"/>
  <pageSetup paperSize="9" scale="95" orientation="landscape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theme="0"/>
  </sheetPr>
  <dimension ref="A1:M536"/>
  <sheetViews>
    <sheetView topLeftCell="A13" workbookViewId="0">
      <selection activeCell="D72" sqref="D72"/>
    </sheetView>
  </sheetViews>
  <sheetFormatPr defaultColWidth="9" defaultRowHeight="15"/>
  <cols>
    <col min="1" max="1" width="18.42578125" customWidth="1"/>
    <col min="2" max="3" width="12.7109375" style="169" customWidth="1"/>
    <col min="4" max="4" width="13.42578125" style="169" customWidth="1"/>
    <col min="5" max="7" width="11.5703125" style="169" customWidth="1"/>
    <col min="8" max="8" width="12.5703125" style="169" customWidth="1"/>
    <col min="9" max="9" width="11.5703125" style="169" customWidth="1"/>
    <col min="10" max="10" width="11.140625" style="169" customWidth="1"/>
    <col min="11" max="11" width="11.7109375" style="169" customWidth="1"/>
    <col min="12" max="12" width="13" style="169" customWidth="1"/>
    <col min="13" max="13" width="12.42578125" style="169" customWidth="1"/>
    <col min="14" max="17" width="12.7109375" customWidth="1"/>
    <col min="257" max="257" width="23.140625" customWidth="1"/>
    <col min="258" max="259" width="12.7109375" customWidth="1"/>
    <col min="260" max="260" width="13.42578125" customWidth="1"/>
    <col min="261" max="265" width="11.5703125" customWidth="1"/>
    <col min="266" max="266" width="11.140625" customWidth="1"/>
    <col min="267" max="267" width="11.7109375" customWidth="1"/>
    <col min="268" max="268" width="11.5703125" customWidth="1"/>
    <col min="269" max="269" width="12.42578125" customWidth="1"/>
    <col min="513" max="513" width="23.140625" customWidth="1"/>
    <col min="514" max="515" width="12.7109375" customWidth="1"/>
    <col min="516" max="516" width="13.42578125" customWidth="1"/>
    <col min="517" max="521" width="11.5703125" customWidth="1"/>
    <col min="522" max="522" width="11.140625" customWidth="1"/>
    <col min="523" max="523" width="11.7109375" customWidth="1"/>
    <col min="524" max="524" width="11.5703125" customWidth="1"/>
    <col min="525" max="525" width="12.42578125" customWidth="1"/>
    <col min="769" max="769" width="23.140625" customWidth="1"/>
    <col min="770" max="771" width="12.7109375" customWidth="1"/>
    <col min="772" max="772" width="13.42578125" customWidth="1"/>
    <col min="773" max="777" width="11.5703125" customWidth="1"/>
    <col min="778" max="778" width="11.140625" customWidth="1"/>
    <col min="779" max="779" width="11.7109375" customWidth="1"/>
    <col min="780" max="780" width="11.5703125" customWidth="1"/>
    <col min="781" max="781" width="12.42578125" customWidth="1"/>
    <col min="1025" max="1025" width="23.140625" customWidth="1"/>
    <col min="1026" max="1027" width="12.7109375" customWidth="1"/>
    <col min="1028" max="1028" width="13.42578125" customWidth="1"/>
    <col min="1029" max="1033" width="11.5703125" customWidth="1"/>
    <col min="1034" max="1034" width="11.140625" customWidth="1"/>
    <col min="1035" max="1035" width="11.7109375" customWidth="1"/>
    <col min="1036" max="1036" width="11.5703125" customWidth="1"/>
    <col min="1037" max="1037" width="12.42578125" customWidth="1"/>
    <col min="1281" max="1281" width="23.140625" customWidth="1"/>
    <col min="1282" max="1283" width="12.7109375" customWidth="1"/>
    <col min="1284" max="1284" width="13.42578125" customWidth="1"/>
    <col min="1285" max="1289" width="11.5703125" customWidth="1"/>
    <col min="1290" max="1290" width="11.140625" customWidth="1"/>
    <col min="1291" max="1291" width="11.7109375" customWidth="1"/>
    <col min="1292" max="1292" width="11.5703125" customWidth="1"/>
    <col min="1293" max="1293" width="12.42578125" customWidth="1"/>
    <col min="1537" max="1537" width="23.140625" customWidth="1"/>
    <col min="1538" max="1539" width="12.7109375" customWidth="1"/>
    <col min="1540" max="1540" width="13.42578125" customWidth="1"/>
    <col min="1541" max="1545" width="11.5703125" customWidth="1"/>
    <col min="1546" max="1546" width="11.140625" customWidth="1"/>
    <col min="1547" max="1547" width="11.7109375" customWidth="1"/>
    <col min="1548" max="1548" width="11.5703125" customWidth="1"/>
    <col min="1549" max="1549" width="12.42578125" customWidth="1"/>
    <col min="1793" max="1793" width="23.140625" customWidth="1"/>
    <col min="1794" max="1795" width="12.7109375" customWidth="1"/>
    <col min="1796" max="1796" width="13.42578125" customWidth="1"/>
    <col min="1797" max="1801" width="11.5703125" customWidth="1"/>
    <col min="1802" max="1802" width="11.140625" customWidth="1"/>
    <col min="1803" max="1803" width="11.7109375" customWidth="1"/>
    <col min="1804" max="1804" width="11.5703125" customWidth="1"/>
    <col min="1805" max="1805" width="12.42578125" customWidth="1"/>
    <col min="2049" max="2049" width="23.140625" customWidth="1"/>
    <col min="2050" max="2051" width="12.7109375" customWidth="1"/>
    <col min="2052" max="2052" width="13.42578125" customWidth="1"/>
    <col min="2053" max="2057" width="11.5703125" customWidth="1"/>
    <col min="2058" max="2058" width="11.140625" customWidth="1"/>
    <col min="2059" max="2059" width="11.7109375" customWidth="1"/>
    <col min="2060" max="2060" width="11.5703125" customWidth="1"/>
    <col min="2061" max="2061" width="12.42578125" customWidth="1"/>
    <col min="2305" max="2305" width="23.140625" customWidth="1"/>
    <col min="2306" max="2307" width="12.7109375" customWidth="1"/>
    <col min="2308" max="2308" width="13.42578125" customWidth="1"/>
    <col min="2309" max="2313" width="11.5703125" customWidth="1"/>
    <col min="2314" max="2314" width="11.140625" customWidth="1"/>
    <col min="2315" max="2315" width="11.7109375" customWidth="1"/>
    <col min="2316" max="2316" width="11.5703125" customWidth="1"/>
    <col min="2317" max="2317" width="12.42578125" customWidth="1"/>
    <col min="2561" max="2561" width="23.140625" customWidth="1"/>
    <col min="2562" max="2563" width="12.7109375" customWidth="1"/>
    <col min="2564" max="2564" width="13.42578125" customWidth="1"/>
    <col min="2565" max="2569" width="11.5703125" customWidth="1"/>
    <col min="2570" max="2570" width="11.140625" customWidth="1"/>
    <col min="2571" max="2571" width="11.7109375" customWidth="1"/>
    <col min="2572" max="2572" width="11.5703125" customWidth="1"/>
    <col min="2573" max="2573" width="12.42578125" customWidth="1"/>
    <col min="2817" max="2817" width="23.140625" customWidth="1"/>
    <col min="2818" max="2819" width="12.7109375" customWidth="1"/>
    <col min="2820" max="2820" width="13.42578125" customWidth="1"/>
    <col min="2821" max="2825" width="11.5703125" customWidth="1"/>
    <col min="2826" max="2826" width="11.140625" customWidth="1"/>
    <col min="2827" max="2827" width="11.7109375" customWidth="1"/>
    <col min="2828" max="2828" width="11.5703125" customWidth="1"/>
    <col min="2829" max="2829" width="12.42578125" customWidth="1"/>
    <col min="3073" max="3073" width="23.140625" customWidth="1"/>
    <col min="3074" max="3075" width="12.7109375" customWidth="1"/>
    <col min="3076" max="3076" width="13.42578125" customWidth="1"/>
    <col min="3077" max="3081" width="11.5703125" customWidth="1"/>
    <col min="3082" max="3082" width="11.140625" customWidth="1"/>
    <col min="3083" max="3083" width="11.7109375" customWidth="1"/>
    <col min="3084" max="3084" width="11.5703125" customWidth="1"/>
    <col min="3085" max="3085" width="12.42578125" customWidth="1"/>
    <col min="3329" max="3329" width="23.140625" customWidth="1"/>
    <col min="3330" max="3331" width="12.7109375" customWidth="1"/>
    <col min="3332" max="3332" width="13.42578125" customWidth="1"/>
    <col min="3333" max="3337" width="11.5703125" customWidth="1"/>
    <col min="3338" max="3338" width="11.140625" customWidth="1"/>
    <col min="3339" max="3339" width="11.7109375" customWidth="1"/>
    <col min="3340" max="3340" width="11.5703125" customWidth="1"/>
    <col min="3341" max="3341" width="12.42578125" customWidth="1"/>
    <col min="3585" max="3585" width="23.140625" customWidth="1"/>
    <col min="3586" max="3587" width="12.7109375" customWidth="1"/>
    <col min="3588" max="3588" width="13.42578125" customWidth="1"/>
    <col min="3589" max="3593" width="11.5703125" customWidth="1"/>
    <col min="3594" max="3594" width="11.140625" customWidth="1"/>
    <col min="3595" max="3595" width="11.7109375" customWidth="1"/>
    <col min="3596" max="3596" width="11.5703125" customWidth="1"/>
    <col min="3597" max="3597" width="12.42578125" customWidth="1"/>
    <col min="3841" max="3841" width="23.140625" customWidth="1"/>
    <col min="3842" max="3843" width="12.7109375" customWidth="1"/>
    <col min="3844" max="3844" width="13.42578125" customWidth="1"/>
    <col min="3845" max="3849" width="11.5703125" customWidth="1"/>
    <col min="3850" max="3850" width="11.140625" customWidth="1"/>
    <col min="3851" max="3851" width="11.7109375" customWidth="1"/>
    <col min="3852" max="3852" width="11.5703125" customWidth="1"/>
    <col min="3853" max="3853" width="12.42578125" customWidth="1"/>
    <col min="4097" max="4097" width="23.140625" customWidth="1"/>
    <col min="4098" max="4099" width="12.7109375" customWidth="1"/>
    <col min="4100" max="4100" width="13.42578125" customWidth="1"/>
    <col min="4101" max="4105" width="11.5703125" customWidth="1"/>
    <col min="4106" max="4106" width="11.140625" customWidth="1"/>
    <col min="4107" max="4107" width="11.7109375" customWidth="1"/>
    <col min="4108" max="4108" width="11.5703125" customWidth="1"/>
    <col min="4109" max="4109" width="12.42578125" customWidth="1"/>
    <col min="4353" max="4353" width="23.140625" customWidth="1"/>
    <col min="4354" max="4355" width="12.7109375" customWidth="1"/>
    <col min="4356" max="4356" width="13.42578125" customWidth="1"/>
    <col min="4357" max="4361" width="11.5703125" customWidth="1"/>
    <col min="4362" max="4362" width="11.140625" customWidth="1"/>
    <col min="4363" max="4363" width="11.7109375" customWidth="1"/>
    <col min="4364" max="4364" width="11.5703125" customWidth="1"/>
    <col min="4365" max="4365" width="12.42578125" customWidth="1"/>
    <col min="4609" max="4609" width="23.140625" customWidth="1"/>
    <col min="4610" max="4611" width="12.7109375" customWidth="1"/>
    <col min="4612" max="4612" width="13.42578125" customWidth="1"/>
    <col min="4613" max="4617" width="11.5703125" customWidth="1"/>
    <col min="4618" max="4618" width="11.140625" customWidth="1"/>
    <col min="4619" max="4619" width="11.7109375" customWidth="1"/>
    <col min="4620" max="4620" width="11.5703125" customWidth="1"/>
    <col min="4621" max="4621" width="12.42578125" customWidth="1"/>
    <col min="4865" max="4865" width="23.140625" customWidth="1"/>
    <col min="4866" max="4867" width="12.7109375" customWidth="1"/>
    <col min="4868" max="4868" width="13.42578125" customWidth="1"/>
    <col min="4869" max="4873" width="11.5703125" customWidth="1"/>
    <col min="4874" max="4874" width="11.140625" customWidth="1"/>
    <col min="4875" max="4875" width="11.7109375" customWidth="1"/>
    <col min="4876" max="4876" width="11.5703125" customWidth="1"/>
    <col min="4877" max="4877" width="12.42578125" customWidth="1"/>
    <col min="5121" max="5121" width="23.140625" customWidth="1"/>
    <col min="5122" max="5123" width="12.7109375" customWidth="1"/>
    <col min="5124" max="5124" width="13.42578125" customWidth="1"/>
    <col min="5125" max="5129" width="11.5703125" customWidth="1"/>
    <col min="5130" max="5130" width="11.140625" customWidth="1"/>
    <col min="5131" max="5131" width="11.7109375" customWidth="1"/>
    <col min="5132" max="5132" width="11.5703125" customWidth="1"/>
    <col min="5133" max="5133" width="12.42578125" customWidth="1"/>
    <col min="5377" max="5377" width="23.140625" customWidth="1"/>
    <col min="5378" max="5379" width="12.7109375" customWidth="1"/>
    <col min="5380" max="5380" width="13.42578125" customWidth="1"/>
    <col min="5381" max="5385" width="11.5703125" customWidth="1"/>
    <col min="5386" max="5386" width="11.140625" customWidth="1"/>
    <col min="5387" max="5387" width="11.7109375" customWidth="1"/>
    <col min="5388" max="5388" width="11.5703125" customWidth="1"/>
    <col min="5389" max="5389" width="12.42578125" customWidth="1"/>
    <col min="5633" max="5633" width="23.140625" customWidth="1"/>
    <col min="5634" max="5635" width="12.7109375" customWidth="1"/>
    <col min="5636" max="5636" width="13.42578125" customWidth="1"/>
    <col min="5637" max="5641" width="11.5703125" customWidth="1"/>
    <col min="5642" max="5642" width="11.140625" customWidth="1"/>
    <col min="5643" max="5643" width="11.7109375" customWidth="1"/>
    <col min="5644" max="5644" width="11.5703125" customWidth="1"/>
    <col min="5645" max="5645" width="12.42578125" customWidth="1"/>
    <col min="5889" max="5889" width="23.140625" customWidth="1"/>
    <col min="5890" max="5891" width="12.7109375" customWidth="1"/>
    <col min="5892" max="5892" width="13.42578125" customWidth="1"/>
    <col min="5893" max="5897" width="11.5703125" customWidth="1"/>
    <col min="5898" max="5898" width="11.140625" customWidth="1"/>
    <col min="5899" max="5899" width="11.7109375" customWidth="1"/>
    <col min="5900" max="5900" width="11.5703125" customWidth="1"/>
    <col min="5901" max="5901" width="12.42578125" customWidth="1"/>
    <col min="6145" max="6145" width="23.140625" customWidth="1"/>
    <col min="6146" max="6147" width="12.7109375" customWidth="1"/>
    <col min="6148" max="6148" width="13.42578125" customWidth="1"/>
    <col min="6149" max="6153" width="11.5703125" customWidth="1"/>
    <col min="6154" max="6154" width="11.140625" customWidth="1"/>
    <col min="6155" max="6155" width="11.7109375" customWidth="1"/>
    <col min="6156" max="6156" width="11.5703125" customWidth="1"/>
    <col min="6157" max="6157" width="12.42578125" customWidth="1"/>
    <col min="6401" max="6401" width="23.140625" customWidth="1"/>
    <col min="6402" max="6403" width="12.7109375" customWidth="1"/>
    <col min="6404" max="6404" width="13.42578125" customWidth="1"/>
    <col min="6405" max="6409" width="11.5703125" customWidth="1"/>
    <col min="6410" max="6410" width="11.140625" customWidth="1"/>
    <col min="6411" max="6411" width="11.7109375" customWidth="1"/>
    <col min="6412" max="6412" width="11.5703125" customWidth="1"/>
    <col min="6413" max="6413" width="12.42578125" customWidth="1"/>
    <col min="6657" max="6657" width="23.140625" customWidth="1"/>
    <col min="6658" max="6659" width="12.7109375" customWidth="1"/>
    <col min="6660" max="6660" width="13.42578125" customWidth="1"/>
    <col min="6661" max="6665" width="11.5703125" customWidth="1"/>
    <col min="6666" max="6666" width="11.140625" customWidth="1"/>
    <col min="6667" max="6667" width="11.7109375" customWidth="1"/>
    <col min="6668" max="6668" width="11.5703125" customWidth="1"/>
    <col min="6669" max="6669" width="12.42578125" customWidth="1"/>
    <col min="6913" max="6913" width="23.140625" customWidth="1"/>
    <col min="6914" max="6915" width="12.7109375" customWidth="1"/>
    <col min="6916" max="6916" width="13.42578125" customWidth="1"/>
    <col min="6917" max="6921" width="11.5703125" customWidth="1"/>
    <col min="6922" max="6922" width="11.140625" customWidth="1"/>
    <col min="6923" max="6923" width="11.7109375" customWidth="1"/>
    <col min="6924" max="6924" width="11.5703125" customWidth="1"/>
    <col min="6925" max="6925" width="12.42578125" customWidth="1"/>
    <col min="7169" max="7169" width="23.140625" customWidth="1"/>
    <col min="7170" max="7171" width="12.7109375" customWidth="1"/>
    <col min="7172" max="7172" width="13.42578125" customWidth="1"/>
    <col min="7173" max="7177" width="11.5703125" customWidth="1"/>
    <col min="7178" max="7178" width="11.140625" customWidth="1"/>
    <col min="7179" max="7179" width="11.7109375" customWidth="1"/>
    <col min="7180" max="7180" width="11.5703125" customWidth="1"/>
    <col min="7181" max="7181" width="12.42578125" customWidth="1"/>
    <col min="7425" max="7425" width="23.140625" customWidth="1"/>
    <col min="7426" max="7427" width="12.7109375" customWidth="1"/>
    <col min="7428" max="7428" width="13.42578125" customWidth="1"/>
    <col min="7429" max="7433" width="11.5703125" customWidth="1"/>
    <col min="7434" max="7434" width="11.140625" customWidth="1"/>
    <col min="7435" max="7435" width="11.7109375" customWidth="1"/>
    <col min="7436" max="7436" width="11.5703125" customWidth="1"/>
    <col min="7437" max="7437" width="12.42578125" customWidth="1"/>
    <col min="7681" max="7681" width="23.140625" customWidth="1"/>
    <col min="7682" max="7683" width="12.7109375" customWidth="1"/>
    <col min="7684" max="7684" width="13.42578125" customWidth="1"/>
    <col min="7685" max="7689" width="11.5703125" customWidth="1"/>
    <col min="7690" max="7690" width="11.140625" customWidth="1"/>
    <col min="7691" max="7691" width="11.7109375" customWidth="1"/>
    <col min="7692" max="7692" width="11.5703125" customWidth="1"/>
    <col min="7693" max="7693" width="12.42578125" customWidth="1"/>
    <col min="7937" max="7937" width="23.140625" customWidth="1"/>
    <col min="7938" max="7939" width="12.7109375" customWidth="1"/>
    <col min="7940" max="7940" width="13.42578125" customWidth="1"/>
    <col min="7941" max="7945" width="11.5703125" customWidth="1"/>
    <col min="7946" max="7946" width="11.140625" customWidth="1"/>
    <col min="7947" max="7947" width="11.7109375" customWidth="1"/>
    <col min="7948" max="7948" width="11.5703125" customWidth="1"/>
    <col min="7949" max="7949" width="12.42578125" customWidth="1"/>
    <col min="8193" max="8193" width="23.140625" customWidth="1"/>
    <col min="8194" max="8195" width="12.7109375" customWidth="1"/>
    <col min="8196" max="8196" width="13.42578125" customWidth="1"/>
    <col min="8197" max="8201" width="11.5703125" customWidth="1"/>
    <col min="8202" max="8202" width="11.140625" customWidth="1"/>
    <col min="8203" max="8203" width="11.7109375" customWidth="1"/>
    <col min="8204" max="8204" width="11.5703125" customWidth="1"/>
    <col min="8205" max="8205" width="12.42578125" customWidth="1"/>
    <col min="8449" max="8449" width="23.140625" customWidth="1"/>
    <col min="8450" max="8451" width="12.7109375" customWidth="1"/>
    <col min="8452" max="8452" width="13.42578125" customWidth="1"/>
    <col min="8453" max="8457" width="11.5703125" customWidth="1"/>
    <col min="8458" max="8458" width="11.140625" customWidth="1"/>
    <col min="8459" max="8459" width="11.7109375" customWidth="1"/>
    <col min="8460" max="8460" width="11.5703125" customWidth="1"/>
    <col min="8461" max="8461" width="12.42578125" customWidth="1"/>
    <col min="8705" max="8705" width="23.140625" customWidth="1"/>
    <col min="8706" max="8707" width="12.7109375" customWidth="1"/>
    <col min="8708" max="8708" width="13.42578125" customWidth="1"/>
    <col min="8709" max="8713" width="11.5703125" customWidth="1"/>
    <col min="8714" max="8714" width="11.140625" customWidth="1"/>
    <col min="8715" max="8715" width="11.7109375" customWidth="1"/>
    <col min="8716" max="8716" width="11.5703125" customWidth="1"/>
    <col min="8717" max="8717" width="12.42578125" customWidth="1"/>
    <col min="8961" max="8961" width="23.140625" customWidth="1"/>
    <col min="8962" max="8963" width="12.7109375" customWidth="1"/>
    <col min="8964" max="8964" width="13.42578125" customWidth="1"/>
    <col min="8965" max="8969" width="11.5703125" customWidth="1"/>
    <col min="8970" max="8970" width="11.140625" customWidth="1"/>
    <col min="8971" max="8971" width="11.7109375" customWidth="1"/>
    <col min="8972" max="8972" width="11.5703125" customWidth="1"/>
    <col min="8973" max="8973" width="12.42578125" customWidth="1"/>
    <col min="9217" max="9217" width="23.140625" customWidth="1"/>
    <col min="9218" max="9219" width="12.7109375" customWidth="1"/>
    <col min="9220" max="9220" width="13.42578125" customWidth="1"/>
    <col min="9221" max="9225" width="11.5703125" customWidth="1"/>
    <col min="9226" max="9226" width="11.140625" customWidth="1"/>
    <col min="9227" max="9227" width="11.7109375" customWidth="1"/>
    <col min="9228" max="9228" width="11.5703125" customWidth="1"/>
    <col min="9229" max="9229" width="12.42578125" customWidth="1"/>
    <col min="9473" max="9473" width="23.140625" customWidth="1"/>
    <col min="9474" max="9475" width="12.7109375" customWidth="1"/>
    <col min="9476" max="9476" width="13.42578125" customWidth="1"/>
    <col min="9477" max="9481" width="11.5703125" customWidth="1"/>
    <col min="9482" max="9482" width="11.140625" customWidth="1"/>
    <col min="9483" max="9483" width="11.7109375" customWidth="1"/>
    <col min="9484" max="9484" width="11.5703125" customWidth="1"/>
    <col min="9485" max="9485" width="12.42578125" customWidth="1"/>
    <col min="9729" max="9729" width="23.140625" customWidth="1"/>
    <col min="9730" max="9731" width="12.7109375" customWidth="1"/>
    <col min="9732" max="9732" width="13.42578125" customWidth="1"/>
    <col min="9733" max="9737" width="11.5703125" customWidth="1"/>
    <col min="9738" max="9738" width="11.140625" customWidth="1"/>
    <col min="9739" max="9739" width="11.7109375" customWidth="1"/>
    <col min="9740" max="9740" width="11.5703125" customWidth="1"/>
    <col min="9741" max="9741" width="12.42578125" customWidth="1"/>
    <col min="9985" max="9985" width="23.140625" customWidth="1"/>
    <col min="9986" max="9987" width="12.7109375" customWidth="1"/>
    <col min="9988" max="9988" width="13.42578125" customWidth="1"/>
    <col min="9989" max="9993" width="11.5703125" customWidth="1"/>
    <col min="9994" max="9994" width="11.140625" customWidth="1"/>
    <col min="9995" max="9995" width="11.7109375" customWidth="1"/>
    <col min="9996" max="9996" width="11.5703125" customWidth="1"/>
    <col min="9997" max="9997" width="12.42578125" customWidth="1"/>
    <col min="10241" max="10241" width="23.140625" customWidth="1"/>
    <col min="10242" max="10243" width="12.7109375" customWidth="1"/>
    <col min="10244" max="10244" width="13.42578125" customWidth="1"/>
    <col min="10245" max="10249" width="11.5703125" customWidth="1"/>
    <col min="10250" max="10250" width="11.140625" customWidth="1"/>
    <col min="10251" max="10251" width="11.7109375" customWidth="1"/>
    <col min="10252" max="10252" width="11.5703125" customWidth="1"/>
    <col min="10253" max="10253" width="12.42578125" customWidth="1"/>
    <col min="10497" max="10497" width="23.140625" customWidth="1"/>
    <col min="10498" max="10499" width="12.7109375" customWidth="1"/>
    <col min="10500" max="10500" width="13.42578125" customWidth="1"/>
    <col min="10501" max="10505" width="11.5703125" customWidth="1"/>
    <col min="10506" max="10506" width="11.140625" customWidth="1"/>
    <col min="10507" max="10507" width="11.7109375" customWidth="1"/>
    <col min="10508" max="10508" width="11.5703125" customWidth="1"/>
    <col min="10509" max="10509" width="12.42578125" customWidth="1"/>
    <col min="10753" max="10753" width="23.140625" customWidth="1"/>
    <col min="10754" max="10755" width="12.7109375" customWidth="1"/>
    <col min="10756" max="10756" width="13.42578125" customWidth="1"/>
    <col min="10757" max="10761" width="11.5703125" customWidth="1"/>
    <col min="10762" max="10762" width="11.140625" customWidth="1"/>
    <col min="10763" max="10763" width="11.7109375" customWidth="1"/>
    <col min="10764" max="10764" width="11.5703125" customWidth="1"/>
    <col min="10765" max="10765" width="12.42578125" customWidth="1"/>
    <col min="11009" max="11009" width="23.140625" customWidth="1"/>
    <col min="11010" max="11011" width="12.7109375" customWidth="1"/>
    <col min="11012" max="11012" width="13.42578125" customWidth="1"/>
    <col min="11013" max="11017" width="11.5703125" customWidth="1"/>
    <col min="11018" max="11018" width="11.140625" customWidth="1"/>
    <col min="11019" max="11019" width="11.7109375" customWidth="1"/>
    <col min="11020" max="11020" width="11.5703125" customWidth="1"/>
    <col min="11021" max="11021" width="12.42578125" customWidth="1"/>
    <col min="11265" max="11265" width="23.140625" customWidth="1"/>
    <col min="11266" max="11267" width="12.7109375" customWidth="1"/>
    <col min="11268" max="11268" width="13.42578125" customWidth="1"/>
    <col min="11269" max="11273" width="11.5703125" customWidth="1"/>
    <col min="11274" max="11274" width="11.140625" customWidth="1"/>
    <col min="11275" max="11275" width="11.7109375" customWidth="1"/>
    <col min="11276" max="11276" width="11.5703125" customWidth="1"/>
    <col min="11277" max="11277" width="12.42578125" customWidth="1"/>
    <col min="11521" max="11521" width="23.140625" customWidth="1"/>
    <col min="11522" max="11523" width="12.7109375" customWidth="1"/>
    <col min="11524" max="11524" width="13.42578125" customWidth="1"/>
    <col min="11525" max="11529" width="11.5703125" customWidth="1"/>
    <col min="11530" max="11530" width="11.140625" customWidth="1"/>
    <col min="11531" max="11531" width="11.7109375" customWidth="1"/>
    <col min="11532" max="11532" width="11.5703125" customWidth="1"/>
    <col min="11533" max="11533" width="12.42578125" customWidth="1"/>
    <col min="11777" max="11777" width="23.140625" customWidth="1"/>
    <col min="11778" max="11779" width="12.7109375" customWidth="1"/>
    <col min="11780" max="11780" width="13.42578125" customWidth="1"/>
    <col min="11781" max="11785" width="11.5703125" customWidth="1"/>
    <col min="11786" max="11786" width="11.140625" customWidth="1"/>
    <col min="11787" max="11787" width="11.7109375" customWidth="1"/>
    <col min="11788" max="11788" width="11.5703125" customWidth="1"/>
    <col min="11789" max="11789" width="12.42578125" customWidth="1"/>
    <col min="12033" max="12033" width="23.140625" customWidth="1"/>
    <col min="12034" max="12035" width="12.7109375" customWidth="1"/>
    <col min="12036" max="12036" width="13.42578125" customWidth="1"/>
    <col min="12037" max="12041" width="11.5703125" customWidth="1"/>
    <col min="12042" max="12042" width="11.140625" customWidth="1"/>
    <col min="12043" max="12043" width="11.7109375" customWidth="1"/>
    <col min="12044" max="12044" width="11.5703125" customWidth="1"/>
    <col min="12045" max="12045" width="12.42578125" customWidth="1"/>
    <col min="12289" max="12289" width="23.140625" customWidth="1"/>
    <col min="12290" max="12291" width="12.7109375" customWidth="1"/>
    <col min="12292" max="12292" width="13.42578125" customWidth="1"/>
    <col min="12293" max="12297" width="11.5703125" customWidth="1"/>
    <col min="12298" max="12298" width="11.140625" customWidth="1"/>
    <col min="12299" max="12299" width="11.7109375" customWidth="1"/>
    <col min="12300" max="12300" width="11.5703125" customWidth="1"/>
    <col min="12301" max="12301" width="12.42578125" customWidth="1"/>
    <col min="12545" max="12545" width="23.140625" customWidth="1"/>
    <col min="12546" max="12547" width="12.7109375" customWidth="1"/>
    <col min="12548" max="12548" width="13.42578125" customWidth="1"/>
    <col min="12549" max="12553" width="11.5703125" customWidth="1"/>
    <col min="12554" max="12554" width="11.140625" customWidth="1"/>
    <col min="12555" max="12555" width="11.7109375" customWidth="1"/>
    <col min="12556" max="12556" width="11.5703125" customWidth="1"/>
    <col min="12557" max="12557" width="12.42578125" customWidth="1"/>
    <col min="12801" max="12801" width="23.140625" customWidth="1"/>
    <col min="12802" max="12803" width="12.7109375" customWidth="1"/>
    <col min="12804" max="12804" width="13.42578125" customWidth="1"/>
    <col min="12805" max="12809" width="11.5703125" customWidth="1"/>
    <col min="12810" max="12810" width="11.140625" customWidth="1"/>
    <col min="12811" max="12811" width="11.7109375" customWidth="1"/>
    <col min="12812" max="12812" width="11.5703125" customWidth="1"/>
    <col min="12813" max="12813" width="12.42578125" customWidth="1"/>
    <col min="13057" max="13057" width="23.140625" customWidth="1"/>
    <col min="13058" max="13059" width="12.7109375" customWidth="1"/>
    <col min="13060" max="13060" width="13.42578125" customWidth="1"/>
    <col min="13061" max="13065" width="11.5703125" customWidth="1"/>
    <col min="13066" max="13066" width="11.140625" customWidth="1"/>
    <col min="13067" max="13067" width="11.7109375" customWidth="1"/>
    <col min="13068" max="13068" width="11.5703125" customWidth="1"/>
    <col min="13069" max="13069" width="12.42578125" customWidth="1"/>
    <col min="13313" max="13313" width="23.140625" customWidth="1"/>
    <col min="13314" max="13315" width="12.7109375" customWidth="1"/>
    <col min="13316" max="13316" width="13.42578125" customWidth="1"/>
    <col min="13317" max="13321" width="11.5703125" customWidth="1"/>
    <col min="13322" max="13322" width="11.140625" customWidth="1"/>
    <col min="13323" max="13323" width="11.7109375" customWidth="1"/>
    <col min="13324" max="13324" width="11.5703125" customWidth="1"/>
    <col min="13325" max="13325" width="12.42578125" customWidth="1"/>
    <col min="13569" max="13569" width="23.140625" customWidth="1"/>
    <col min="13570" max="13571" width="12.7109375" customWidth="1"/>
    <col min="13572" max="13572" width="13.42578125" customWidth="1"/>
    <col min="13573" max="13577" width="11.5703125" customWidth="1"/>
    <col min="13578" max="13578" width="11.140625" customWidth="1"/>
    <col min="13579" max="13579" width="11.7109375" customWidth="1"/>
    <col min="13580" max="13580" width="11.5703125" customWidth="1"/>
    <col min="13581" max="13581" width="12.42578125" customWidth="1"/>
    <col min="13825" max="13825" width="23.140625" customWidth="1"/>
    <col min="13826" max="13827" width="12.7109375" customWidth="1"/>
    <col min="13828" max="13828" width="13.42578125" customWidth="1"/>
    <col min="13829" max="13833" width="11.5703125" customWidth="1"/>
    <col min="13834" max="13834" width="11.140625" customWidth="1"/>
    <col min="13835" max="13835" width="11.7109375" customWidth="1"/>
    <col min="13836" max="13836" width="11.5703125" customWidth="1"/>
    <col min="13837" max="13837" width="12.42578125" customWidth="1"/>
    <col min="14081" max="14081" width="23.140625" customWidth="1"/>
    <col min="14082" max="14083" width="12.7109375" customWidth="1"/>
    <col min="14084" max="14084" width="13.42578125" customWidth="1"/>
    <col min="14085" max="14089" width="11.5703125" customWidth="1"/>
    <col min="14090" max="14090" width="11.140625" customWidth="1"/>
    <col min="14091" max="14091" width="11.7109375" customWidth="1"/>
    <col min="14092" max="14092" width="11.5703125" customWidth="1"/>
    <col min="14093" max="14093" width="12.42578125" customWidth="1"/>
    <col min="14337" max="14337" width="23.140625" customWidth="1"/>
    <col min="14338" max="14339" width="12.7109375" customWidth="1"/>
    <col min="14340" max="14340" width="13.42578125" customWidth="1"/>
    <col min="14341" max="14345" width="11.5703125" customWidth="1"/>
    <col min="14346" max="14346" width="11.140625" customWidth="1"/>
    <col min="14347" max="14347" width="11.7109375" customWidth="1"/>
    <col min="14348" max="14348" width="11.5703125" customWidth="1"/>
    <col min="14349" max="14349" width="12.42578125" customWidth="1"/>
    <col min="14593" max="14593" width="23.140625" customWidth="1"/>
    <col min="14594" max="14595" width="12.7109375" customWidth="1"/>
    <col min="14596" max="14596" width="13.42578125" customWidth="1"/>
    <col min="14597" max="14601" width="11.5703125" customWidth="1"/>
    <col min="14602" max="14602" width="11.140625" customWidth="1"/>
    <col min="14603" max="14603" width="11.7109375" customWidth="1"/>
    <col min="14604" max="14604" width="11.5703125" customWidth="1"/>
    <col min="14605" max="14605" width="12.42578125" customWidth="1"/>
    <col min="14849" max="14849" width="23.140625" customWidth="1"/>
    <col min="14850" max="14851" width="12.7109375" customWidth="1"/>
    <col min="14852" max="14852" width="13.42578125" customWidth="1"/>
    <col min="14853" max="14857" width="11.5703125" customWidth="1"/>
    <col min="14858" max="14858" width="11.140625" customWidth="1"/>
    <col min="14859" max="14859" width="11.7109375" customWidth="1"/>
    <col min="14860" max="14860" width="11.5703125" customWidth="1"/>
    <col min="14861" max="14861" width="12.42578125" customWidth="1"/>
    <col min="15105" max="15105" width="23.140625" customWidth="1"/>
    <col min="15106" max="15107" width="12.7109375" customWidth="1"/>
    <col min="15108" max="15108" width="13.42578125" customWidth="1"/>
    <col min="15109" max="15113" width="11.5703125" customWidth="1"/>
    <col min="15114" max="15114" width="11.140625" customWidth="1"/>
    <col min="15115" max="15115" width="11.7109375" customWidth="1"/>
    <col min="15116" max="15116" width="11.5703125" customWidth="1"/>
    <col min="15117" max="15117" width="12.42578125" customWidth="1"/>
    <col min="15361" max="15361" width="23.140625" customWidth="1"/>
    <col min="15362" max="15363" width="12.7109375" customWidth="1"/>
    <col min="15364" max="15364" width="13.42578125" customWidth="1"/>
    <col min="15365" max="15369" width="11.5703125" customWidth="1"/>
    <col min="15370" max="15370" width="11.140625" customWidth="1"/>
    <col min="15371" max="15371" width="11.7109375" customWidth="1"/>
    <col min="15372" max="15372" width="11.5703125" customWidth="1"/>
    <col min="15373" max="15373" width="12.42578125" customWidth="1"/>
    <col min="15617" max="15617" width="23.140625" customWidth="1"/>
    <col min="15618" max="15619" width="12.7109375" customWidth="1"/>
    <col min="15620" max="15620" width="13.42578125" customWidth="1"/>
    <col min="15621" max="15625" width="11.5703125" customWidth="1"/>
    <col min="15626" max="15626" width="11.140625" customWidth="1"/>
    <col min="15627" max="15627" width="11.7109375" customWidth="1"/>
    <col min="15628" max="15628" width="11.5703125" customWidth="1"/>
    <col min="15629" max="15629" width="12.42578125" customWidth="1"/>
    <col min="15873" max="15873" width="23.140625" customWidth="1"/>
    <col min="15874" max="15875" width="12.7109375" customWidth="1"/>
    <col min="15876" max="15876" width="13.42578125" customWidth="1"/>
    <col min="15877" max="15881" width="11.5703125" customWidth="1"/>
    <col min="15882" max="15882" width="11.140625" customWidth="1"/>
    <col min="15883" max="15883" width="11.7109375" customWidth="1"/>
    <col min="15884" max="15884" width="11.5703125" customWidth="1"/>
    <col min="15885" max="15885" width="12.42578125" customWidth="1"/>
    <col min="16129" max="16129" width="23.140625" customWidth="1"/>
    <col min="16130" max="16131" width="12.7109375" customWidth="1"/>
    <col min="16132" max="16132" width="13.42578125" customWidth="1"/>
    <col min="16133" max="16137" width="11.5703125" customWidth="1"/>
    <col min="16138" max="16138" width="11.140625" customWidth="1"/>
    <col min="16139" max="16139" width="11.7109375" customWidth="1"/>
    <col min="16140" max="16140" width="11.5703125" customWidth="1"/>
    <col min="16141" max="16141" width="12.42578125" customWidth="1"/>
  </cols>
  <sheetData>
    <row r="1" spans="1:13" ht="15.75">
      <c r="A1" s="1461" t="s">
        <v>1376</v>
      </c>
      <c r="B1" s="1461"/>
      <c r="C1" s="1461"/>
      <c r="D1" s="1461"/>
      <c r="E1" s="1461"/>
      <c r="F1" s="1461"/>
      <c r="G1" s="1461"/>
      <c r="H1" s="1461"/>
      <c r="I1" s="1461"/>
      <c r="J1" s="1461"/>
      <c r="K1" s="1461"/>
      <c r="L1" s="1461"/>
      <c r="M1" s="1461"/>
    </row>
    <row r="2" spans="1:13" ht="15.75">
      <c r="A2" s="1461" t="s">
        <v>1377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</row>
    <row r="3" spans="1:13" ht="15.75">
      <c r="A3" s="66"/>
      <c r="B3" s="170"/>
      <c r="C3" s="170"/>
      <c r="D3" s="170"/>
      <c r="E3" s="170"/>
      <c r="F3" s="170"/>
      <c r="G3" s="170"/>
      <c r="H3" s="170"/>
      <c r="I3" s="170"/>
    </row>
    <row r="4" spans="1:13" s="168" customFormat="1" ht="20.100000000000001" customHeight="1">
      <c r="A4" s="1762" t="s">
        <v>2</v>
      </c>
      <c r="B4" s="1757" t="s">
        <v>1186</v>
      </c>
      <c r="C4" s="1758"/>
      <c r="D4" s="1758"/>
      <c r="E4" s="1759"/>
      <c r="F4" s="1760" t="s">
        <v>1185</v>
      </c>
      <c r="G4" s="1758"/>
      <c r="H4" s="1758"/>
      <c r="I4" s="1761"/>
      <c r="J4" s="1757" t="s">
        <v>1187</v>
      </c>
      <c r="K4" s="1758"/>
      <c r="L4" s="1758"/>
      <c r="M4" s="1759"/>
    </row>
    <row r="5" spans="1:13" s="168" customFormat="1" ht="20.100000000000001" customHeight="1">
      <c r="A5" s="1763"/>
      <c r="B5" s="171">
        <v>2023</v>
      </c>
      <c r="C5" s="171">
        <v>2022</v>
      </c>
      <c r="D5" s="99" t="s">
        <v>1378</v>
      </c>
      <c r="E5" s="91" t="s">
        <v>1379</v>
      </c>
      <c r="F5" s="171">
        <v>2023</v>
      </c>
      <c r="G5" s="171">
        <v>2022</v>
      </c>
      <c r="H5" s="99" t="s">
        <v>1378</v>
      </c>
      <c r="I5" s="91" t="s">
        <v>1379</v>
      </c>
      <c r="J5" s="171">
        <v>2023</v>
      </c>
      <c r="K5" s="171">
        <v>2022</v>
      </c>
      <c r="L5" s="99" t="s">
        <v>1378</v>
      </c>
      <c r="M5" s="91" t="s">
        <v>1379</v>
      </c>
    </row>
    <row r="6" spans="1:13" s="168" customFormat="1" ht="24.95" customHeight="1">
      <c r="A6" s="172" t="s">
        <v>11</v>
      </c>
      <c r="B6" s="900">
        <v>1621</v>
      </c>
      <c r="C6" s="173">
        <v>1690</v>
      </c>
      <c r="D6" s="174">
        <f>+B6-C6</f>
        <v>-69</v>
      </c>
      <c r="E6" s="175">
        <f>+D6/C6*100</f>
        <v>-4.0828402366863905</v>
      </c>
      <c r="F6" s="173">
        <v>3636</v>
      </c>
      <c r="G6" s="173">
        <v>3106</v>
      </c>
      <c r="H6" s="174">
        <f>+F6-G6</f>
        <v>530</v>
      </c>
      <c r="I6" s="175">
        <f>+H6/G6*100</f>
        <v>17.06374758531874</v>
      </c>
      <c r="J6" s="173">
        <v>528</v>
      </c>
      <c r="K6" s="173">
        <v>589</v>
      </c>
      <c r="L6" s="174">
        <f>+J6-K6</f>
        <v>-61</v>
      </c>
      <c r="M6" s="175">
        <f>+L6/K6*100</f>
        <v>-10.356536502546691</v>
      </c>
    </row>
    <row r="7" spans="1:13" s="168" customFormat="1" ht="24.95" customHeight="1">
      <c r="A7" s="176" t="s">
        <v>12</v>
      </c>
      <c r="B7" s="900">
        <v>130</v>
      </c>
      <c r="C7" s="177">
        <v>191</v>
      </c>
      <c r="D7" s="174">
        <f t="shared" ref="D7:D12" si="0">+B7-C7</f>
        <v>-61</v>
      </c>
      <c r="E7" s="175">
        <f t="shared" ref="E7:E12" si="1">+D7/C7*100</f>
        <v>-31.937172774869111</v>
      </c>
      <c r="F7" s="177">
        <v>5430</v>
      </c>
      <c r="G7" s="177">
        <v>5761</v>
      </c>
      <c r="H7" s="174">
        <f t="shared" ref="H7:H12" si="2">+F7-G7</f>
        <v>-331</v>
      </c>
      <c r="I7" s="175">
        <f t="shared" ref="I7:I12" si="3">+H7/G7*100</f>
        <v>-5.7455302898802287</v>
      </c>
      <c r="J7" s="177">
        <v>146</v>
      </c>
      <c r="K7" s="177">
        <v>159</v>
      </c>
      <c r="L7" s="174">
        <f t="shared" ref="L7:L12" si="4">+J7-K7</f>
        <v>-13</v>
      </c>
      <c r="M7" s="175">
        <f t="shared" ref="M7:M12" si="5">+L7/K7*100</f>
        <v>-8.1761006289308167</v>
      </c>
    </row>
    <row r="8" spans="1:13" s="168" customFormat="1" ht="24.95" customHeight="1">
      <c r="A8" s="176" t="s">
        <v>13</v>
      </c>
      <c r="B8" s="900">
        <v>259</v>
      </c>
      <c r="C8" s="177">
        <v>263</v>
      </c>
      <c r="D8" s="174">
        <f t="shared" si="0"/>
        <v>-4</v>
      </c>
      <c r="E8" s="175">
        <f t="shared" si="1"/>
        <v>-1.520912547528517</v>
      </c>
      <c r="F8" s="177">
        <v>4420</v>
      </c>
      <c r="G8" s="177">
        <v>4062</v>
      </c>
      <c r="H8" s="174">
        <f t="shared" si="2"/>
        <v>358</v>
      </c>
      <c r="I8" s="175">
        <f t="shared" si="3"/>
        <v>8.8133924175283109</v>
      </c>
      <c r="J8" s="177">
        <v>671</v>
      </c>
      <c r="K8" s="177">
        <v>655</v>
      </c>
      <c r="L8" s="174">
        <f t="shared" si="4"/>
        <v>16</v>
      </c>
      <c r="M8" s="175">
        <f t="shared" si="5"/>
        <v>2.4427480916030535</v>
      </c>
    </row>
    <row r="9" spans="1:13" s="168" customFormat="1" ht="24.95" customHeight="1">
      <c r="A9" s="176" t="s">
        <v>14</v>
      </c>
      <c r="B9" s="900">
        <v>558</v>
      </c>
      <c r="C9" s="177">
        <v>345</v>
      </c>
      <c r="D9" s="174">
        <f t="shared" si="0"/>
        <v>213</v>
      </c>
      <c r="E9" s="175">
        <f t="shared" si="1"/>
        <v>61.739130434782609</v>
      </c>
      <c r="F9" s="177">
        <v>1718</v>
      </c>
      <c r="G9" s="177">
        <v>1671</v>
      </c>
      <c r="H9" s="174">
        <f t="shared" si="2"/>
        <v>47</v>
      </c>
      <c r="I9" s="175">
        <f t="shared" si="3"/>
        <v>2.8126870137642133</v>
      </c>
      <c r="J9" s="177">
        <v>177</v>
      </c>
      <c r="K9" s="177">
        <v>219</v>
      </c>
      <c r="L9" s="174">
        <f t="shared" si="4"/>
        <v>-42</v>
      </c>
      <c r="M9" s="175">
        <f t="shared" si="5"/>
        <v>-19.17808219178082</v>
      </c>
    </row>
    <row r="10" spans="1:13" s="168" customFormat="1" ht="24.95" customHeight="1">
      <c r="A10" s="176" t="s">
        <v>15</v>
      </c>
      <c r="B10" s="900">
        <v>163</v>
      </c>
      <c r="C10" s="177">
        <v>173</v>
      </c>
      <c r="D10" s="174">
        <f t="shared" si="0"/>
        <v>-10</v>
      </c>
      <c r="E10" s="175">
        <f t="shared" si="1"/>
        <v>-5.7803468208092488</v>
      </c>
      <c r="F10" s="177">
        <v>17342</v>
      </c>
      <c r="G10" s="177">
        <v>17897</v>
      </c>
      <c r="H10" s="174">
        <f t="shared" si="2"/>
        <v>-555</v>
      </c>
      <c r="I10" s="175">
        <f t="shared" si="3"/>
        <v>-3.1010783930267642</v>
      </c>
      <c r="J10" s="177">
        <v>795</v>
      </c>
      <c r="K10" s="177">
        <v>674</v>
      </c>
      <c r="L10" s="174">
        <f t="shared" si="4"/>
        <v>121</v>
      </c>
      <c r="M10" s="175">
        <f t="shared" si="5"/>
        <v>17.952522255192878</v>
      </c>
    </row>
    <row r="11" spans="1:13" s="168" customFormat="1" ht="24.95" customHeight="1">
      <c r="A11" s="176" t="s">
        <v>16</v>
      </c>
      <c r="B11" s="900">
        <v>381</v>
      </c>
      <c r="C11" s="177">
        <v>359</v>
      </c>
      <c r="D11" s="174">
        <f t="shared" si="0"/>
        <v>22</v>
      </c>
      <c r="E11" s="175">
        <f t="shared" si="1"/>
        <v>6.1281337047353759</v>
      </c>
      <c r="F11" s="1103">
        <v>6637</v>
      </c>
      <c r="G11" s="177">
        <v>6465</v>
      </c>
      <c r="H11" s="174">
        <f t="shared" si="2"/>
        <v>172</v>
      </c>
      <c r="I11" s="175">
        <f t="shared" si="3"/>
        <v>2.6604795050270686</v>
      </c>
      <c r="J11" s="177">
        <v>332</v>
      </c>
      <c r="K11" s="177">
        <v>340</v>
      </c>
      <c r="L11" s="174">
        <f t="shared" si="4"/>
        <v>-8</v>
      </c>
      <c r="M11" s="175">
        <f t="shared" si="5"/>
        <v>-2.3529411764705883</v>
      </c>
    </row>
    <row r="12" spans="1:13" s="168" customFormat="1" ht="24.95" customHeight="1">
      <c r="A12" s="178" t="s">
        <v>17</v>
      </c>
      <c r="B12" s="1212">
        <v>946</v>
      </c>
      <c r="C12" s="179">
        <v>1014</v>
      </c>
      <c r="D12" s="174">
        <f t="shared" si="0"/>
        <v>-68</v>
      </c>
      <c r="E12" s="175">
        <f t="shared" si="1"/>
        <v>-6.7061143984220903</v>
      </c>
      <c r="F12" s="179">
        <v>4157</v>
      </c>
      <c r="G12" s="179">
        <v>3565</v>
      </c>
      <c r="H12" s="174">
        <f t="shared" si="2"/>
        <v>592</v>
      </c>
      <c r="I12" s="175">
        <f t="shared" si="3"/>
        <v>16.605890603085555</v>
      </c>
      <c r="J12" s="179">
        <v>18</v>
      </c>
      <c r="K12" s="179">
        <v>40</v>
      </c>
      <c r="L12" s="174">
        <f t="shared" si="4"/>
        <v>-22</v>
      </c>
      <c r="M12" s="175">
        <f t="shared" si="5"/>
        <v>-55.000000000000007</v>
      </c>
    </row>
    <row r="13" spans="1:13" s="168" customFormat="1" ht="24.95" customHeight="1">
      <c r="A13" s="180" t="s">
        <v>18</v>
      </c>
      <c r="B13" s="1329">
        <f>SUM(B6:B12)</f>
        <v>4058</v>
      </c>
      <c r="C13" s="1329">
        <f t="shared" ref="C13:M13" si="6">SUM(C6:C12)</f>
        <v>4035</v>
      </c>
      <c r="D13" s="1330">
        <f t="shared" si="6"/>
        <v>23</v>
      </c>
      <c r="E13" s="1331">
        <f t="shared" si="6"/>
        <v>17.839877361202621</v>
      </c>
      <c r="F13" s="1329">
        <f t="shared" si="6"/>
        <v>43340</v>
      </c>
      <c r="G13" s="1329">
        <f t="shared" ref="G13" si="7">SUM(G6:G12)</f>
        <v>42527</v>
      </c>
      <c r="H13" s="1330">
        <f t="shared" si="6"/>
        <v>813</v>
      </c>
      <c r="I13" s="1331">
        <f t="shared" si="6"/>
        <v>39.109588441816896</v>
      </c>
      <c r="J13" s="1329">
        <f t="shared" si="6"/>
        <v>2667</v>
      </c>
      <c r="K13" s="1329">
        <f t="shared" ref="K13" si="8">SUM(K6:K12)</f>
        <v>2676</v>
      </c>
      <c r="L13" s="1330">
        <f t="shared" si="6"/>
        <v>-9</v>
      </c>
      <c r="M13" s="1331">
        <f t="shared" si="6"/>
        <v>-74.668390152932986</v>
      </c>
    </row>
    <row r="14" spans="1:13" ht="15.75">
      <c r="A14" s="181"/>
      <c r="B14" s="182"/>
      <c r="C14" s="182"/>
      <c r="D14" s="182"/>
      <c r="E14" s="182"/>
      <c r="F14" s="182"/>
      <c r="G14" s="182"/>
      <c r="H14" s="182"/>
      <c r="I14" s="182"/>
      <c r="J14" s="184"/>
    </row>
    <row r="15" spans="1:13">
      <c r="A15" s="183"/>
      <c r="B15" s="184"/>
      <c r="C15" s="184"/>
      <c r="D15" s="184"/>
      <c r="E15" s="184"/>
      <c r="F15" s="184"/>
      <c r="G15" s="184"/>
      <c r="H15" s="184"/>
      <c r="I15" s="184"/>
      <c r="J15" s="184"/>
    </row>
    <row r="16" spans="1:13" ht="20.100000000000001" customHeight="1" thickBot="1">
      <c r="A16" s="1762" t="s">
        <v>2</v>
      </c>
      <c r="B16" s="1757" t="s">
        <v>1188</v>
      </c>
      <c r="C16" s="1758"/>
      <c r="D16" s="1758"/>
      <c r="E16" s="1759"/>
      <c r="F16" s="1757" t="s">
        <v>1190</v>
      </c>
      <c r="G16" s="1758"/>
      <c r="H16" s="1758"/>
      <c r="I16" s="1759"/>
      <c r="J16" s="1757" t="s">
        <v>1189</v>
      </c>
      <c r="K16" s="1758"/>
      <c r="L16" s="1758"/>
      <c r="M16" s="1759"/>
    </row>
    <row r="17" spans="1:13" ht="20.100000000000001" customHeight="1" thickBot="1">
      <c r="A17" s="1763"/>
      <c r="B17" s="171">
        <v>2023</v>
      </c>
      <c r="C17" s="171">
        <v>2022</v>
      </c>
      <c r="D17" s="99" t="s">
        <v>1378</v>
      </c>
      <c r="E17" s="91" t="s">
        <v>1379</v>
      </c>
      <c r="F17" s="171">
        <v>2023</v>
      </c>
      <c r="G17" s="171">
        <v>2022</v>
      </c>
      <c r="H17" s="99" t="s">
        <v>1378</v>
      </c>
      <c r="I17" s="91" t="s">
        <v>1379</v>
      </c>
      <c r="J17" s="171">
        <v>2023</v>
      </c>
      <c r="K17" s="171">
        <v>2022</v>
      </c>
      <c r="L17" s="99" t="s">
        <v>1378</v>
      </c>
      <c r="M17" s="91" t="s">
        <v>1379</v>
      </c>
    </row>
    <row r="18" spans="1:13" ht="21.95" customHeight="1">
      <c r="A18" s="172" t="s">
        <v>11</v>
      </c>
      <c r="B18" s="1201">
        <v>2357</v>
      </c>
      <c r="C18" s="173">
        <v>2257</v>
      </c>
      <c r="D18" s="174">
        <f>+B18-C18</f>
        <v>100</v>
      </c>
      <c r="E18" s="175">
        <f>+D18/C18*100</f>
        <v>4.4306601683650868</v>
      </c>
      <c r="F18" s="173">
        <v>816</v>
      </c>
      <c r="G18" s="173">
        <v>839</v>
      </c>
      <c r="H18" s="174">
        <f>+F18-G18</f>
        <v>-23</v>
      </c>
      <c r="I18" s="175">
        <f>+H18/G18*100</f>
        <v>-2.7413587604290823</v>
      </c>
      <c r="J18" s="195">
        <v>60</v>
      </c>
      <c r="K18" s="195">
        <v>60</v>
      </c>
      <c r="L18" s="1302">
        <f>+J18-K18</f>
        <v>0</v>
      </c>
      <c r="M18" s="1308">
        <v>0</v>
      </c>
    </row>
    <row r="19" spans="1:13" ht="21.95" customHeight="1">
      <c r="A19" s="176" t="s">
        <v>12</v>
      </c>
      <c r="B19" s="1136">
        <v>2231</v>
      </c>
      <c r="C19" s="177">
        <v>2746</v>
      </c>
      <c r="D19" s="174">
        <f t="shared" ref="D19:D24" si="9">+B19-C19</f>
        <v>-515</v>
      </c>
      <c r="E19" s="175">
        <f t="shared" ref="E19:E24" si="10">+D19/C19*100</f>
        <v>-18.754552075746542</v>
      </c>
      <c r="F19" s="177">
        <v>4577</v>
      </c>
      <c r="G19" s="177">
        <v>4380</v>
      </c>
      <c r="H19" s="174">
        <f t="shared" ref="H19:H24" si="11">+F19-G19</f>
        <v>197</v>
      </c>
      <c r="I19" s="175">
        <f t="shared" ref="I19:I24" si="12">+H19/G19*100</f>
        <v>4.4977168949771693</v>
      </c>
      <c r="J19" s="197">
        <v>0</v>
      </c>
      <c r="K19" s="197">
        <v>0</v>
      </c>
      <c r="L19" s="43">
        <f t="shared" ref="L19:L24" si="13">+J19-K19</f>
        <v>0</v>
      </c>
      <c r="M19" s="1309">
        <v>0</v>
      </c>
    </row>
    <row r="20" spans="1:13" ht="21.95" customHeight="1">
      <c r="A20" s="176" t="s">
        <v>13</v>
      </c>
      <c r="B20" s="1136">
        <v>2083</v>
      </c>
      <c r="C20" s="177">
        <v>2009</v>
      </c>
      <c r="D20" s="174">
        <f t="shared" si="9"/>
        <v>74</v>
      </c>
      <c r="E20" s="175">
        <f t="shared" si="10"/>
        <v>3.683424589347934</v>
      </c>
      <c r="F20" s="177">
        <v>1789</v>
      </c>
      <c r="G20" s="177">
        <v>1581</v>
      </c>
      <c r="H20" s="174">
        <f t="shared" si="11"/>
        <v>208</v>
      </c>
      <c r="I20" s="175">
        <f t="shared" si="12"/>
        <v>13.156230234029096</v>
      </c>
      <c r="J20" s="177">
        <v>120</v>
      </c>
      <c r="K20" s="177">
        <v>36</v>
      </c>
      <c r="L20" s="43">
        <f t="shared" si="13"/>
        <v>84</v>
      </c>
      <c r="M20" s="199">
        <f t="shared" ref="M20" si="14">+L20/K20*100</f>
        <v>233.33333333333334</v>
      </c>
    </row>
    <row r="21" spans="1:13" ht="21.95" customHeight="1">
      <c r="A21" s="176" t="s">
        <v>14</v>
      </c>
      <c r="B21" s="1136">
        <v>2738</v>
      </c>
      <c r="C21" s="177">
        <v>3770</v>
      </c>
      <c r="D21" s="174">
        <f t="shared" si="9"/>
        <v>-1032</v>
      </c>
      <c r="E21" s="175">
        <f t="shared" si="10"/>
        <v>-27.374005305039788</v>
      </c>
      <c r="F21" s="177">
        <v>2562</v>
      </c>
      <c r="G21" s="177">
        <v>3885</v>
      </c>
      <c r="H21" s="174">
        <f t="shared" si="11"/>
        <v>-1323</v>
      </c>
      <c r="I21" s="175">
        <f t="shared" si="12"/>
        <v>-34.054054054054056</v>
      </c>
      <c r="J21" s="177">
        <v>0</v>
      </c>
      <c r="K21" s="177">
        <v>0</v>
      </c>
      <c r="L21" s="43">
        <f t="shared" si="13"/>
        <v>0</v>
      </c>
      <c r="M21" s="1309">
        <v>0</v>
      </c>
    </row>
    <row r="22" spans="1:13" ht="21.95" customHeight="1">
      <c r="A22" s="176" t="s">
        <v>15</v>
      </c>
      <c r="B22" s="1136">
        <v>2025</v>
      </c>
      <c r="C22" s="177">
        <v>1805</v>
      </c>
      <c r="D22" s="174">
        <f t="shared" si="9"/>
        <v>220</v>
      </c>
      <c r="E22" s="175">
        <f t="shared" si="10"/>
        <v>12.18836565096953</v>
      </c>
      <c r="F22" s="177">
        <v>3869</v>
      </c>
      <c r="G22" s="177">
        <v>3467</v>
      </c>
      <c r="H22" s="174">
        <f t="shared" si="11"/>
        <v>402</v>
      </c>
      <c r="I22" s="175">
        <f t="shared" si="12"/>
        <v>11.595038938563599</v>
      </c>
      <c r="J22" s="177">
        <v>0</v>
      </c>
      <c r="K22" s="177">
        <v>0</v>
      </c>
      <c r="L22" s="43">
        <f t="shared" si="13"/>
        <v>0</v>
      </c>
      <c r="M22" s="1309">
        <v>0</v>
      </c>
    </row>
    <row r="23" spans="1:13" ht="21.95" customHeight="1">
      <c r="A23" s="176" t="s">
        <v>16</v>
      </c>
      <c r="B23" s="1136">
        <v>1592</v>
      </c>
      <c r="C23" s="177">
        <v>1637</v>
      </c>
      <c r="D23" s="174">
        <f t="shared" si="9"/>
        <v>-45</v>
      </c>
      <c r="E23" s="175">
        <f t="shared" si="10"/>
        <v>-2.7489309712889431</v>
      </c>
      <c r="F23" s="177">
        <v>2354</v>
      </c>
      <c r="G23" s="177">
        <v>2360</v>
      </c>
      <c r="H23" s="174">
        <f t="shared" si="11"/>
        <v>-6</v>
      </c>
      <c r="I23" s="175">
        <f t="shared" si="12"/>
        <v>-0.25423728813559321</v>
      </c>
      <c r="J23" s="177">
        <v>0</v>
      </c>
      <c r="K23" s="177">
        <v>0</v>
      </c>
      <c r="L23" s="43">
        <f t="shared" si="13"/>
        <v>0</v>
      </c>
      <c r="M23" s="1309">
        <v>0</v>
      </c>
    </row>
    <row r="24" spans="1:13" ht="21.95" customHeight="1" thickBot="1">
      <c r="A24" s="178" t="s">
        <v>17</v>
      </c>
      <c r="B24" s="1051">
        <v>2393</v>
      </c>
      <c r="C24" s="179">
        <v>2024</v>
      </c>
      <c r="D24" s="174">
        <f t="shared" si="9"/>
        <v>369</v>
      </c>
      <c r="E24" s="175">
        <f t="shared" si="10"/>
        <v>18.231225296442688</v>
      </c>
      <c r="F24" s="179">
        <v>736</v>
      </c>
      <c r="G24" s="179">
        <v>720</v>
      </c>
      <c r="H24" s="174">
        <f t="shared" si="11"/>
        <v>16</v>
      </c>
      <c r="I24" s="175">
        <f t="shared" si="12"/>
        <v>2.2222222222222223</v>
      </c>
      <c r="J24" s="179">
        <v>30</v>
      </c>
      <c r="K24" s="1310">
        <v>68</v>
      </c>
      <c r="L24" s="1311">
        <f t="shared" si="13"/>
        <v>-38</v>
      </c>
      <c r="M24" s="1312">
        <v>0</v>
      </c>
    </row>
    <row r="25" spans="1:13" ht="21.95" customHeight="1" thickBot="1">
      <c r="A25" s="180" t="s">
        <v>18</v>
      </c>
      <c r="B25" s="1329">
        <f>SUM(B18:B24)</f>
        <v>15419</v>
      </c>
      <c r="C25" s="1329">
        <f t="shared" ref="C25:M25" si="15">SUM(C18:C24)</f>
        <v>16248</v>
      </c>
      <c r="D25" s="1330">
        <f t="shared" si="15"/>
        <v>-829</v>
      </c>
      <c r="E25" s="1331">
        <f t="shared" si="15"/>
        <v>-10.343812646950035</v>
      </c>
      <c r="F25" s="1381">
        <f t="shared" si="15"/>
        <v>16703</v>
      </c>
      <c r="G25" s="1329">
        <f t="shared" ref="G25" si="16">SUM(G18:G24)</f>
        <v>17232</v>
      </c>
      <c r="H25" s="1330">
        <f t="shared" si="15"/>
        <v>-529</v>
      </c>
      <c r="I25" s="1331">
        <f t="shared" si="15"/>
        <v>-5.5784418128266458</v>
      </c>
      <c r="J25" s="1329">
        <f t="shared" si="15"/>
        <v>210</v>
      </c>
      <c r="K25" s="1329">
        <f t="shared" ref="K25" si="17">SUM(K18:K24)</f>
        <v>164</v>
      </c>
      <c r="L25" s="1330">
        <f t="shared" si="15"/>
        <v>46</v>
      </c>
      <c r="M25" s="1331">
        <f t="shared" si="15"/>
        <v>233.33333333333334</v>
      </c>
    </row>
    <row r="26" spans="1:13" ht="21.95" customHeight="1">
      <c r="A26" s="185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</row>
    <row r="27" spans="1:13" ht="21.95" customHeight="1">
      <c r="A27" s="185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</row>
    <row r="28" spans="1:13" ht="21.95" customHeight="1">
      <c r="A28" s="185"/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</row>
    <row r="29" spans="1:13" ht="21.95" customHeight="1">
      <c r="A29" s="185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</row>
    <row r="30" spans="1:13" ht="21.95" customHeight="1">
      <c r="A30" s="185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</row>
    <row r="31" spans="1:13" ht="21.95" customHeight="1">
      <c r="A31" s="185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3" ht="21.95" customHeight="1">
      <c r="A32" s="185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</row>
    <row r="33" spans="1:13" ht="21.95" customHeight="1">
      <c r="A33" s="185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</row>
    <row r="34" spans="1:13" ht="21.95" customHeight="1">
      <c r="A34" s="185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</row>
    <row r="35" spans="1:13" ht="21.95" customHeight="1">
      <c r="A35" s="185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</row>
    <row r="36" spans="1:13" ht="15.75">
      <c r="A36" s="1461" t="s">
        <v>1376</v>
      </c>
      <c r="B36" s="1461"/>
      <c r="C36" s="1461"/>
      <c r="D36" s="1461"/>
      <c r="E36" s="1461"/>
      <c r="F36" s="1461"/>
      <c r="G36" s="1461"/>
      <c r="H36" s="1461"/>
      <c r="I36" s="1461"/>
      <c r="J36" s="1461"/>
      <c r="K36" s="1461"/>
      <c r="L36" s="1461"/>
      <c r="M36" s="1461"/>
    </row>
    <row r="37" spans="1:13" ht="15.75">
      <c r="A37" s="1461" t="s">
        <v>1377</v>
      </c>
      <c r="B37" s="1461"/>
      <c r="C37" s="1461"/>
      <c r="D37" s="1461"/>
      <c r="E37" s="1461"/>
      <c r="F37" s="1461"/>
      <c r="G37" s="1461"/>
      <c r="H37" s="1461"/>
      <c r="I37" s="1461"/>
      <c r="J37" s="1461"/>
      <c r="K37" s="1461"/>
      <c r="L37" s="1461"/>
      <c r="M37" s="1461"/>
    </row>
    <row r="38" spans="1:13" s="168" customFormat="1" ht="24.95" customHeight="1" thickBot="1">
      <c r="A38" s="183"/>
      <c r="B38" s="169"/>
      <c r="C38" s="169"/>
      <c r="D38" s="169"/>
      <c r="E38" s="169"/>
      <c r="F38" s="169"/>
      <c r="G38" s="169"/>
      <c r="H38" s="169"/>
      <c r="I38" s="169"/>
      <c r="J38" s="184"/>
      <c r="K38" s="184"/>
      <c r="L38" s="184"/>
      <c r="M38" s="184"/>
    </row>
    <row r="39" spans="1:13" s="168" customFormat="1" ht="24.95" customHeight="1" thickBot="1">
      <c r="A39" s="1762" t="s">
        <v>2</v>
      </c>
      <c r="B39" s="1757" t="s">
        <v>1380</v>
      </c>
      <c r="C39" s="1758"/>
      <c r="D39" s="1758"/>
      <c r="E39" s="1759"/>
      <c r="F39" s="1760" t="s">
        <v>1381</v>
      </c>
      <c r="G39" s="1758"/>
      <c r="H39" s="1758"/>
      <c r="I39" s="1761"/>
      <c r="J39" s="1757" t="s">
        <v>1382</v>
      </c>
      <c r="K39" s="1758"/>
      <c r="L39" s="1758"/>
      <c r="M39" s="1759"/>
    </row>
    <row r="40" spans="1:13" s="168" customFormat="1" ht="24.95" customHeight="1" thickBot="1">
      <c r="A40" s="1764"/>
      <c r="B40" s="186">
        <v>2023</v>
      </c>
      <c r="C40" s="186">
        <v>2022</v>
      </c>
      <c r="D40" s="99" t="s">
        <v>1378</v>
      </c>
      <c r="E40" s="91" t="s">
        <v>1379</v>
      </c>
      <c r="F40" s="171">
        <v>2023</v>
      </c>
      <c r="G40" s="171">
        <v>2022</v>
      </c>
      <c r="H40" s="99" t="s">
        <v>1378</v>
      </c>
      <c r="I40" s="91" t="s">
        <v>1379</v>
      </c>
      <c r="J40" s="171">
        <v>2023</v>
      </c>
      <c r="K40" s="171">
        <v>2022</v>
      </c>
      <c r="L40" s="99" t="s">
        <v>1378</v>
      </c>
      <c r="M40" s="91" t="s">
        <v>1379</v>
      </c>
    </row>
    <row r="41" spans="1:13" s="168" customFormat="1" ht="24.95" customHeight="1">
      <c r="A41" s="187" t="s">
        <v>11</v>
      </c>
      <c r="B41" s="188">
        <v>2072700</v>
      </c>
      <c r="C41" s="188">
        <v>2009000</v>
      </c>
      <c r="D41" s="174">
        <f>+B41-C41</f>
        <v>63700</v>
      </c>
      <c r="E41" s="175">
        <f>+D41/C41*100</f>
        <v>3.1707317073170733</v>
      </c>
      <c r="F41" s="173">
        <v>1650000</v>
      </c>
      <c r="G41" s="173">
        <v>1650000</v>
      </c>
      <c r="H41" s="174">
        <f>+F41-G41</f>
        <v>0</v>
      </c>
      <c r="I41" s="175">
        <f>+H41/G41*100</f>
        <v>0</v>
      </c>
      <c r="J41" s="195">
        <v>0</v>
      </c>
      <c r="K41" s="195">
        <v>0</v>
      </c>
      <c r="L41" s="196">
        <f>+J41-K41</f>
        <v>0</v>
      </c>
      <c r="M41" s="198">
        <v>0</v>
      </c>
    </row>
    <row r="42" spans="1:13" s="168" customFormat="1" ht="24.95" customHeight="1">
      <c r="A42" s="189" t="s">
        <v>12</v>
      </c>
      <c r="B42" s="190">
        <v>2222900</v>
      </c>
      <c r="C42" s="190">
        <v>1961500</v>
      </c>
      <c r="D42" s="174">
        <f t="shared" ref="D42:D47" si="18">+B42-C42</f>
        <v>261400</v>
      </c>
      <c r="E42" s="175">
        <f t="shared" ref="E42:E47" si="19">+D42/C42*100</f>
        <v>13.326535814427734</v>
      </c>
      <c r="F42" s="177">
        <v>0</v>
      </c>
      <c r="G42" s="177">
        <v>0</v>
      </c>
      <c r="H42" s="191">
        <v>0</v>
      </c>
      <c r="I42" s="175">
        <v>0</v>
      </c>
      <c r="J42" s="177">
        <v>0</v>
      </c>
      <c r="K42" s="177">
        <v>0</v>
      </c>
      <c r="L42" s="191">
        <v>0</v>
      </c>
      <c r="M42" s="199">
        <v>0</v>
      </c>
    </row>
    <row r="43" spans="1:13" s="168" customFormat="1" ht="24.95" customHeight="1">
      <c r="A43" s="189" t="s">
        <v>13</v>
      </c>
      <c r="B43" s="190">
        <v>870500</v>
      </c>
      <c r="C43" s="190">
        <v>957000</v>
      </c>
      <c r="D43" s="174">
        <f t="shared" si="18"/>
        <v>-86500</v>
      </c>
      <c r="E43" s="175">
        <f t="shared" si="19"/>
        <v>-9.0386624869383496</v>
      </c>
      <c r="F43" s="177">
        <v>1222080</v>
      </c>
      <c r="G43" s="177">
        <v>1118400</v>
      </c>
      <c r="H43" s="174">
        <f>+F43-G43</f>
        <v>103680</v>
      </c>
      <c r="I43" s="175">
        <f>+H43/G43*100</f>
        <v>9.2703862660944196</v>
      </c>
      <c r="J43" s="177">
        <v>578520</v>
      </c>
      <c r="K43" s="177">
        <v>583520</v>
      </c>
      <c r="L43" s="174">
        <f>+J43-K43</f>
        <v>-5000</v>
      </c>
      <c r="M43" s="175">
        <f>+L43/K43*100</f>
        <v>-0.85686865917192212</v>
      </c>
    </row>
    <row r="44" spans="1:13" s="168" customFormat="1" ht="24.95" customHeight="1">
      <c r="A44" s="189" t="s">
        <v>14</v>
      </c>
      <c r="B44" s="190">
        <v>712000</v>
      </c>
      <c r="C44" s="190">
        <v>712000</v>
      </c>
      <c r="D44" s="174">
        <f t="shared" si="18"/>
        <v>0</v>
      </c>
      <c r="E44" s="175">
        <f t="shared" si="19"/>
        <v>0</v>
      </c>
      <c r="F44" s="177">
        <v>800000</v>
      </c>
      <c r="G44" s="177">
        <v>800000</v>
      </c>
      <c r="H44" s="174">
        <f>+F44-G44</f>
        <v>0</v>
      </c>
      <c r="I44" s="175">
        <f>+H44/G44*100</f>
        <v>0</v>
      </c>
      <c r="J44" s="177">
        <v>184000</v>
      </c>
      <c r="K44" s="177">
        <v>160000</v>
      </c>
      <c r="L44" s="174">
        <f>+J44-K44</f>
        <v>24000</v>
      </c>
      <c r="M44" s="175">
        <f>+L44/K44*100</f>
        <v>15</v>
      </c>
    </row>
    <row r="45" spans="1:13" s="168" customFormat="1" ht="24.95" customHeight="1">
      <c r="A45" s="189" t="s">
        <v>15</v>
      </c>
      <c r="B45" s="190">
        <v>2323100</v>
      </c>
      <c r="C45" s="190">
        <v>2265386</v>
      </c>
      <c r="D45" s="174">
        <f t="shared" si="18"/>
        <v>57714</v>
      </c>
      <c r="E45" s="175">
        <f t="shared" si="19"/>
        <v>2.5476453019485419</v>
      </c>
      <c r="F45" s="177">
        <v>0</v>
      </c>
      <c r="G45" s="177">
        <v>0</v>
      </c>
      <c r="H45" s="174">
        <f>+F45-G45</f>
        <v>0</v>
      </c>
      <c r="I45" s="175">
        <v>0</v>
      </c>
      <c r="J45" s="177">
        <v>160000</v>
      </c>
      <c r="K45" s="177">
        <v>160000</v>
      </c>
      <c r="L45" s="174">
        <f>+J45-K45</f>
        <v>0</v>
      </c>
      <c r="M45" s="175">
        <f>+L45/K45*100</f>
        <v>0</v>
      </c>
    </row>
    <row r="46" spans="1:13" s="168" customFormat="1" ht="24.95" customHeight="1">
      <c r="A46" s="189" t="s">
        <v>16</v>
      </c>
      <c r="B46" s="190">
        <v>7691000</v>
      </c>
      <c r="C46" s="190">
        <v>5278000</v>
      </c>
      <c r="D46" s="174">
        <f t="shared" si="18"/>
        <v>2413000</v>
      </c>
      <c r="E46" s="175">
        <f t="shared" si="19"/>
        <v>45.718075028419861</v>
      </c>
      <c r="F46" s="177">
        <v>950000</v>
      </c>
      <c r="G46" s="177">
        <v>850000</v>
      </c>
      <c r="H46" s="174">
        <f>+F46-G46</f>
        <v>100000</v>
      </c>
      <c r="I46" s="175">
        <v>0</v>
      </c>
      <c r="J46" s="177">
        <v>1935000</v>
      </c>
      <c r="K46" s="177">
        <v>1661280</v>
      </c>
      <c r="L46" s="174">
        <f>+J46-K46</f>
        <v>273720</v>
      </c>
      <c r="M46" s="175">
        <f>+L46/K46*100</f>
        <v>16.476451892516614</v>
      </c>
    </row>
    <row r="47" spans="1:13" s="168" customFormat="1" ht="24.95" customHeight="1" thickBot="1">
      <c r="A47" s="192" t="s">
        <v>17</v>
      </c>
      <c r="B47" s="193">
        <v>4033500</v>
      </c>
      <c r="C47" s="193">
        <v>3951500</v>
      </c>
      <c r="D47" s="174">
        <f t="shared" si="18"/>
        <v>82000</v>
      </c>
      <c r="E47" s="175">
        <f t="shared" si="19"/>
        <v>2.0751613311400732</v>
      </c>
      <c r="F47" s="179">
        <v>1515936</v>
      </c>
      <c r="G47" s="179">
        <v>1515936</v>
      </c>
      <c r="H47" s="174">
        <f>+F47-G47</f>
        <v>0</v>
      </c>
      <c r="I47" s="175">
        <f>+H47/G47*100</f>
        <v>0</v>
      </c>
      <c r="J47" s="179">
        <v>648512</v>
      </c>
      <c r="K47" s="179">
        <v>648512</v>
      </c>
      <c r="L47" s="174">
        <f>+J47-K47</f>
        <v>0</v>
      </c>
      <c r="M47" s="175">
        <f>+L47/K47*100</f>
        <v>0</v>
      </c>
    </row>
    <row r="48" spans="1:13" s="168" customFormat="1" ht="24.95" customHeight="1" thickBot="1">
      <c r="A48" s="194" t="s">
        <v>18</v>
      </c>
      <c r="B48" s="1332">
        <f t="shared" ref="B48:H48" si="20">SUM(B41:B47)</f>
        <v>19925700</v>
      </c>
      <c r="C48" s="1332">
        <f t="shared" si="20"/>
        <v>17134386</v>
      </c>
      <c r="D48" s="1330">
        <f t="shared" si="20"/>
        <v>2791314</v>
      </c>
      <c r="E48" s="1331">
        <f t="shared" si="20"/>
        <v>57.799486696314936</v>
      </c>
      <c r="F48" s="1329">
        <f t="shared" si="20"/>
        <v>6138016</v>
      </c>
      <c r="G48" s="1329">
        <f t="shared" si="20"/>
        <v>5934336</v>
      </c>
      <c r="H48" s="1330">
        <f t="shared" si="20"/>
        <v>203680</v>
      </c>
      <c r="I48" s="1331">
        <f>AVERAGE(I41:I47)</f>
        <v>1.3243408951563456</v>
      </c>
      <c r="J48" s="1329">
        <f>SUM(J41:J47)</f>
        <v>3506032</v>
      </c>
      <c r="K48" s="1329">
        <f>SUM(K41:K47)</f>
        <v>3213312</v>
      </c>
      <c r="L48" s="1330">
        <f>SUM(L41:L47)</f>
        <v>292720</v>
      </c>
      <c r="M48" s="1331">
        <v>0</v>
      </c>
    </row>
    <row r="49" spans="1:13" s="168" customFormat="1" ht="24.95" customHeight="1">
      <c r="A49" s="185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</row>
    <row r="50" spans="1:13" s="168" customFormat="1" ht="24.95" customHeight="1">
      <c r="A50" s="185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</row>
    <row r="51" spans="1:13" s="168" customFormat="1" ht="24.95" customHeight="1" thickBot="1">
      <c r="A51" s="185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</row>
    <row r="52" spans="1:13" s="168" customFormat="1" ht="24.95" customHeight="1" thickBot="1">
      <c r="A52" s="185"/>
      <c r="B52" s="107"/>
      <c r="C52" s="107"/>
      <c r="D52" s="107"/>
      <c r="E52" s="1757" t="s">
        <v>1687</v>
      </c>
      <c r="F52" s="1758"/>
      <c r="G52" s="1758"/>
      <c r="H52" s="1759"/>
      <c r="I52" s="107"/>
      <c r="J52" s="107"/>
      <c r="K52" s="107"/>
      <c r="L52" s="107"/>
      <c r="M52" s="107"/>
    </row>
    <row r="53" spans="1:13" s="168" customFormat="1" ht="24.95" customHeight="1" thickBot="1">
      <c r="A53" s="185"/>
      <c r="B53" s="107"/>
      <c r="C53" s="107"/>
      <c r="D53" s="107"/>
      <c r="E53" s="186">
        <v>2023</v>
      </c>
      <c r="F53" s="186">
        <v>2022</v>
      </c>
      <c r="G53" s="99" t="s">
        <v>1378</v>
      </c>
      <c r="H53" s="91" t="s">
        <v>1379</v>
      </c>
      <c r="I53" s="107"/>
      <c r="J53" s="107"/>
      <c r="K53" s="107"/>
      <c r="L53" s="107"/>
      <c r="M53" s="107"/>
    </row>
    <row r="54" spans="1:13" s="168" customFormat="1" ht="24.95" customHeight="1">
      <c r="A54" s="185"/>
      <c r="B54" s="107"/>
      <c r="C54" s="107"/>
      <c r="D54" s="107"/>
      <c r="E54" s="188">
        <v>24720</v>
      </c>
      <c r="F54" s="188">
        <v>24230</v>
      </c>
      <c r="G54" s="174">
        <f t="shared" ref="G54:G60" si="21">+E54-F54</f>
        <v>490</v>
      </c>
      <c r="H54" s="175">
        <f t="shared" ref="H54:H60" si="22">+G54/F54*100</f>
        <v>2.022286421791168</v>
      </c>
      <c r="I54" s="107"/>
      <c r="J54" s="107"/>
      <c r="K54" s="107"/>
      <c r="L54" s="107"/>
      <c r="M54" s="107"/>
    </row>
    <row r="55" spans="1:13" s="168" customFormat="1" ht="24.95" customHeight="1">
      <c r="A55" s="185"/>
      <c r="B55" s="107"/>
      <c r="C55" s="107"/>
      <c r="D55" s="107"/>
      <c r="E55" s="190">
        <v>86489</v>
      </c>
      <c r="F55" s="190">
        <v>5116</v>
      </c>
      <c r="G55" s="174">
        <f t="shared" si="21"/>
        <v>81373</v>
      </c>
      <c r="H55" s="175">
        <f t="shared" si="22"/>
        <v>1590.5590304925724</v>
      </c>
      <c r="I55" s="107"/>
      <c r="J55" s="107"/>
      <c r="K55" s="107"/>
      <c r="L55" s="107"/>
      <c r="M55" s="107"/>
    </row>
    <row r="56" spans="1:13" s="168" customFormat="1" ht="24.95" customHeight="1">
      <c r="A56" s="185"/>
      <c r="B56" s="107"/>
      <c r="C56" s="107"/>
      <c r="D56" s="107"/>
      <c r="E56" s="190">
        <v>4556</v>
      </c>
      <c r="F56" s="190">
        <v>6658</v>
      </c>
      <c r="G56" s="174">
        <f t="shared" si="21"/>
        <v>-2102</v>
      </c>
      <c r="H56" s="175">
        <f t="shared" si="22"/>
        <v>-31.571042355061579</v>
      </c>
      <c r="I56" s="107"/>
      <c r="J56" s="107"/>
      <c r="K56" s="107"/>
      <c r="L56" s="107"/>
      <c r="M56" s="107"/>
    </row>
    <row r="57" spans="1:13" s="168" customFormat="1" ht="24.95" customHeight="1">
      <c r="A57" s="185"/>
      <c r="B57" s="107"/>
      <c r="C57" s="107"/>
      <c r="D57" s="107"/>
      <c r="E57" s="190">
        <v>6926</v>
      </c>
      <c r="F57" s="190">
        <v>10990</v>
      </c>
      <c r="G57" s="174">
        <f t="shared" si="21"/>
        <v>-4064</v>
      </c>
      <c r="H57" s="175">
        <f t="shared" si="22"/>
        <v>-36.979071883530487</v>
      </c>
      <c r="I57" s="107"/>
      <c r="J57" s="107"/>
      <c r="K57" s="107"/>
      <c r="L57" s="107"/>
      <c r="M57" s="107"/>
    </row>
    <row r="58" spans="1:13" s="168" customFormat="1" ht="24.95" customHeight="1">
      <c r="A58" s="185"/>
      <c r="B58" s="107"/>
      <c r="C58" s="107"/>
      <c r="D58" s="107"/>
      <c r="E58" s="190">
        <v>3185</v>
      </c>
      <c r="F58" s="190">
        <v>4012</v>
      </c>
      <c r="G58" s="174">
        <f t="shared" si="21"/>
        <v>-827</v>
      </c>
      <c r="H58" s="175">
        <f t="shared" si="22"/>
        <v>-20.613160518444666</v>
      </c>
      <c r="I58" s="107"/>
      <c r="J58" s="107"/>
      <c r="K58" s="107"/>
      <c r="L58" s="107"/>
      <c r="M58" s="107"/>
    </row>
    <row r="59" spans="1:13" s="168" customFormat="1" ht="24.95" customHeight="1">
      <c r="A59" s="185"/>
      <c r="B59" s="107"/>
      <c r="C59" s="107"/>
      <c r="D59" s="107"/>
      <c r="E59" s="190">
        <v>1645</v>
      </c>
      <c r="F59" s="190">
        <v>1588</v>
      </c>
      <c r="G59" s="174">
        <f t="shared" si="21"/>
        <v>57</v>
      </c>
      <c r="H59" s="175">
        <f t="shared" si="22"/>
        <v>3.5894206549118386</v>
      </c>
      <c r="I59" s="107"/>
      <c r="J59" s="107"/>
      <c r="K59" s="107"/>
      <c r="L59" s="107"/>
      <c r="M59" s="107"/>
    </row>
    <row r="60" spans="1:13" s="168" customFormat="1" ht="24.95" customHeight="1" thickBot="1">
      <c r="A60" s="185"/>
      <c r="B60" s="107"/>
      <c r="C60" s="107"/>
      <c r="D60" s="107"/>
      <c r="E60" s="193">
        <v>37427</v>
      </c>
      <c r="F60" s="193">
        <v>33435</v>
      </c>
      <c r="G60" s="174">
        <f t="shared" si="21"/>
        <v>3992</v>
      </c>
      <c r="H60" s="175">
        <f t="shared" si="22"/>
        <v>11.939584267982653</v>
      </c>
      <c r="I60" s="107"/>
      <c r="J60" s="107"/>
      <c r="K60" s="107"/>
      <c r="L60" s="107"/>
      <c r="M60" s="107"/>
    </row>
    <row r="61" spans="1:13" s="168" customFormat="1" ht="24.95" customHeight="1" thickBot="1">
      <c r="A61" s="185"/>
      <c r="B61" s="107"/>
      <c r="C61" s="107"/>
      <c r="D61" s="107"/>
      <c r="E61" s="1332">
        <f>SUM(E54:E60)</f>
        <v>164948</v>
      </c>
      <c r="F61" s="1332">
        <f>SUM(F54:F60)</f>
        <v>86029</v>
      </c>
      <c r="G61" s="1330">
        <f>SUM(G54:G60)</f>
        <v>78919</v>
      </c>
      <c r="H61" s="1331">
        <f>SUM(H54:H60)</f>
        <v>1518.9470470802216</v>
      </c>
      <c r="I61" s="107"/>
      <c r="J61" s="107"/>
      <c r="K61" s="107"/>
      <c r="L61" s="107"/>
      <c r="M61" s="107"/>
    </row>
    <row r="62" spans="1:13" s="168" customFormat="1" ht="24.95" customHeight="1">
      <c r="A62" s="185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</row>
    <row r="63" spans="1:13" s="168" customFormat="1" ht="24.95" customHeight="1">
      <c r="A63" s="185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</row>
    <row r="64" spans="1:13" ht="15.75">
      <c r="A64" s="185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</row>
    <row r="65" spans="1:13" ht="15.75">
      <c r="A65" s="185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</row>
    <row r="66" spans="1:13" ht="24.95" customHeight="1">
      <c r="A66" s="1461" t="s">
        <v>1376</v>
      </c>
      <c r="B66" s="1461"/>
      <c r="C66" s="1461"/>
      <c r="D66" s="1461"/>
      <c r="E66" s="1461"/>
      <c r="F66" s="1461"/>
      <c r="G66" s="1461"/>
      <c r="H66" s="1461"/>
      <c r="I66" s="1461"/>
      <c r="J66" s="1461"/>
      <c r="K66" s="1461"/>
      <c r="L66" s="1461"/>
      <c r="M66" s="1461"/>
    </row>
    <row r="67" spans="1:13" s="168" customFormat="1" ht="24.95" customHeight="1">
      <c r="A67" s="1461" t="s">
        <v>1377</v>
      </c>
      <c r="B67" s="1461"/>
      <c r="C67" s="1461"/>
      <c r="D67" s="1461"/>
      <c r="E67" s="1461"/>
      <c r="F67" s="1461"/>
      <c r="G67" s="1461"/>
      <c r="H67" s="1461"/>
      <c r="I67" s="1461"/>
      <c r="J67" s="1461"/>
      <c r="K67" s="1461"/>
      <c r="L67" s="1461"/>
      <c r="M67" s="1461"/>
    </row>
    <row r="68" spans="1:13" s="168" customFormat="1" ht="24.95" customHeight="1">
      <c r="A68" s="183"/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</row>
    <row r="69" spans="1:13" s="168" customFormat="1" ht="24.95" customHeight="1">
      <c r="A69" s="1762" t="s">
        <v>2</v>
      </c>
      <c r="B69" s="1757" t="s">
        <v>1383</v>
      </c>
      <c r="C69" s="1758"/>
      <c r="D69" s="1758"/>
      <c r="E69" s="1759"/>
      <c r="F69" s="1760" t="s">
        <v>1384</v>
      </c>
      <c r="G69" s="1758"/>
      <c r="H69" s="1758"/>
      <c r="I69" s="1761"/>
      <c r="J69" s="1757" t="s">
        <v>1385</v>
      </c>
      <c r="K69" s="1758"/>
      <c r="L69" s="1758"/>
      <c r="M69" s="1759"/>
    </row>
    <row r="70" spans="1:13" s="168" customFormat="1" ht="24.95" customHeight="1">
      <c r="A70" s="1763"/>
      <c r="B70" s="171">
        <v>2023</v>
      </c>
      <c r="C70" s="171">
        <v>2022</v>
      </c>
      <c r="D70" s="99" t="s">
        <v>1378</v>
      </c>
      <c r="E70" s="91" t="s">
        <v>1379</v>
      </c>
      <c r="F70" s="171">
        <v>2023</v>
      </c>
      <c r="G70" s="171">
        <v>2022</v>
      </c>
      <c r="H70" s="99" t="s">
        <v>1378</v>
      </c>
      <c r="I70" s="91" t="s">
        <v>1379</v>
      </c>
      <c r="J70" s="171">
        <v>2023</v>
      </c>
      <c r="K70" s="171">
        <v>2022</v>
      </c>
      <c r="L70" s="99" t="s">
        <v>1378</v>
      </c>
      <c r="M70" s="91" t="s">
        <v>1379</v>
      </c>
    </row>
    <row r="71" spans="1:13" s="168" customFormat="1" ht="24.95" customHeight="1">
      <c r="A71" s="172" t="s">
        <v>11</v>
      </c>
      <c r="B71" s="173">
        <v>500</v>
      </c>
      <c r="C71" s="173">
        <v>550</v>
      </c>
      <c r="D71" s="174">
        <f>+B71-C71</f>
        <v>-50</v>
      </c>
      <c r="E71" s="175">
        <f>+D71/C71*100</f>
        <v>-9.0909090909090917</v>
      </c>
      <c r="F71" s="173">
        <v>1750</v>
      </c>
      <c r="G71" s="173">
        <v>750</v>
      </c>
      <c r="H71" s="174">
        <f>+F71-G71</f>
        <v>1000</v>
      </c>
      <c r="I71" s="175">
        <v>0</v>
      </c>
      <c r="J71" s="173">
        <v>0</v>
      </c>
      <c r="K71" s="173">
        <v>0</v>
      </c>
      <c r="L71" s="201">
        <v>0</v>
      </c>
      <c r="M71" s="175">
        <v>0</v>
      </c>
    </row>
    <row r="72" spans="1:13" s="168" customFormat="1" ht="24.95" customHeight="1">
      <c r="A72" s="176" t="s">
        <v>12</v>
      </c>
      <c r="B72" s="177">
        <v>31197</v>
      </c>
      <c r="C72" s="177">
        <v>31031</v>
      </c>
      <c r="D72" s="174">
        <f t="shared" ref="D72:D77" si="23">+B72-C72</f>
        <v>166</v>
      </c>
      <c r="E72" s="175">
        <f t="shared" ref="E72:E76" si="24">+D72/C72*100</f>
        <v>0.53494892204569622</v>
      </c>
      <c r="F72" s="177">
        <v>500</v>
      </c>
      <c r="G72" s="177">
        <v>142</v>
      </c>
      <c r="H72" s="174">
        <f t="shared" ref="H72:H77" si="25">+F72-G72</f>
        <v>358</v>
      </c>
      <c r="I72" s="175">
        <v>0</v>
      </c>
      <c r="J72" s="177">
        <v>0</v>
      </c>
      <c r="K72" s="177">
        <v>0</v>
      </c>
      <c r="L72" s="43">
        <f>+J72-K72</f>
        <v>0</v>
      </c>
      <c r="M72" s="175">
        <v>0</v>
      </c>
    </row>
    <row r="73" spans="1:13" s="168" customFormat="1" ht="24.95" customHeight="1">
      <c r="A73" s="176" t="s">
        <v>13</v>
      </c>
      <c r="B73" s="177">
        <v>185</v>
      </c>
      <c r="C73" s="177">
        <v>454</v>
      </c>
      <c r="D73" s="174">
        <f t="shared" si="23"/>
        <v>-269</v>
      </c>
      <c r="E73" s="175">
        <f t="shared" si="24"/>
        <v>-59.251101321585907</v>
      </c>
      <c r="F73" s="177">
        <v>1077</v>
      </c>
      <c r="G73" s="177">
        <v>1117</v>
      </c>
      <c r="H73" s="174">
        <f t="shared" si="25"/>
        <v>-40</v>
      </c>
      <c r="I73" s="175">
        <f>+H73/G73*100</f>
        <v>-3.5810205908683974</v>
      </c>
      <c r="J73" s="177">
        <v>0</v>
      </c>
      <c r="K73" s="177">
        <v>0</v>
      </c>
      <c r="L73" s="191">
        <v>0</v>
      </c>
      <c r="M73" s="175">
        <v>0</v>
      </c>
    </row>
    <row r="74" spans="1:13" s="168" customFormat="1" ht="24.95" customHeight="1">
      <c r="A74" s="176" t="s">
        <v>14</v>
      </c>
      <c r="B74" s="177">
        <v>120</v>
      </c>
      <c r="C74" s="177">
        <v>270</v>
      </c>
      <c r="D74" s="174">
        <f t="shared" si="23"/>
        <v>-150</v>
      </c>
      <c r="E74" s="175">
        <v>0</v>
      </c>
      <c r="F74" s="177">
        <v>357</v>
      </c>
      <c r="G74" s="177">
        <v>655</v>
      </c>
      <c r="H74" s="174">
        <f t="shared" si="25"/>
        <v>-298</v>
      </c>
      <c r="I74" s="175">
        <v>0</v>
      </c>
      <c r="J74" s="177">
        <v>0</v>
      </c>
      <c r="K74" s="177">
        <v>0</v>
      </c>
      <c r="L74" s="191">
        <v>0</v>
      </c>
      <c r="M74" s="175">
        <v>0</v>
      </c>
    </row>
    <row r="75" spans="1:13" s="168" customFormat="1" ht="24.95" customHeight="1">
      <c r="A75" s="176" t="s">
        <v>15</v>
      </c>
      <c r="B75" s="177">
        <v>365</v>
      </c>
      <c r="C75" s="177">
        <v>83</v>
      </c>
      <c r="D75" s="174">
        <f t="shared" si="23"/>
        <v>282</v>
      </c>
      <c r="E75" s="175">
        <v>0</v>
      </c>
      <c r="F75" s="177">
        <v>620</v>
      </c>
      <c r="G75" s="177">
        <v>285</v>
      </c>
      <c r="H75" s="174">
        <f t="shared" si="25"/>
        <v>335</v>
      </c>
      <c r="I75" s="175">
        <v>0</v>
      </c>
      <c r="J75" s="177">
        <v>0</v>
      </c>
      <c r="K75" s="177">
        <v>0</v>
      </c>
      <c r="L75" s="191">
        <v>0</v>
      </c>
      <c r="M75" s="175">
        <v>0</v>
      </c>
    </row>
    <row r="76" spans="1:13" s="168" customFormat="1" ht="24.95" customHeight="1">
      <c r="A76" s="176" t="s">
        <v>16</v>
      </c>
      <c r="B76" s="1103">
        <v>300</v>
      </c>
      <c r="C76" s="177">
        <v>132</v>
      </c>
      <c r="D76" s="174">
        <f t="shared" si="23"/>
        <v>168</v>
      </c>
      <c r="E76" s="175">
        <f t="shared" si="24"/>
        <v>127.27272727272727</v>
      </c>
      <c r="F76" s="1103">
        <v>40250</v>
      </c>
      <c r="G76" s="177">
        <v>40075</v>
      </c>
      <c r="H76" s="174">
        <f t="shared" si="25"/>
        <v>175</v>
      </c>
      <c r="I76" s="175">
        <f>+H76/G76*100</f>
        <v>0.43668122270742354</v>
      </c>
      <c r="J76" s="177">
        <v>0</v>
      </c>
      <c r="K76" s="177">
        <v>0</v>
      </c>
      <c r="L76" s="191">
        <v>0</v>
      </c>
      <c r="M76" s="175">
        <v>0</v>
      </c>
    </row>
    <row r="77" spans="1:13" ht="21" customHeight="1">
      <c r="A77" s="178" t="s">
        <v>17</v>
      </c>
      <c r="B77" s="179">
        <v>258</v>
      </c>
      <c r="C77" s="179">
        <v>278</v>
      </c>
      <c r="D77" s="174">
        <f t="shared" si="23"/>
        <v>-20</v>
      </c>
      <c r="E77" s="175">
        <v>0</v>
      </c>
      <c r="F77" s="179">
        <v>65</v>
      </c>
      <c r="G77" s="179">
        <v>60</v>
      </c>
      <c r="H77" s="174">
        <f t="shared" si="25"/>
        <v>5</v>
      </c>
      <c r="I77" s="175">
        <f>+H77/G77*100</f>
        <v>8.3333333333333321</v>
      </c>
      <c r="J77" s="179">
        <v>0</v>
      </c>
      <c r="K77" s="179">
        <v>0</v>
      </c>
      <c r="L77" s="191">
        <v>0</v>
      </c>
      <c r="M77" s="175">
        <v>0</v>
      </c>
    </row>
    <row r="78" spans="1:13" ht="23.25" customHeight="1">
      <c r="A78" s="180" t="s">
        <v>18</v>
      </c>
      <c r="B78" s="1329">
        <f>SUM(B71:B77)</f>
        <v>32925</v>
      </c>
      <c r="C78" s="1329">
        <f t="shared" ref="C78:H78" si="26">SUM(C71:C77)</f>
        <v>32798</v>
      </c>
      <c r="D78" s="1330">
        <f t="shared" si="26"/>
        <v>127</v>
      </c>
      <c r="E78" s="1331">
        <f t="shared" si="26"/>
        <v>59.465665782277966</v>
      </c>
      <c r="F78" s="1329">
        <f t="shared" si="26"/>
        <v>44619</v>
      </c>
      <c r="G78" s="1329">
        <f t="shared" ref="G78" si="27">SUM(G71:G77)</f>
        <v>43084</v>
      </c>
      <c r="H78" s="1330">
        <f t="shared" si="26"/>
        <v>1535</v>
      </c>
      <c r="I78" s="1331">
        <v>0</v>
      </c>
      <c r="J78" s="1329">
        <f>SUM(J71:J77)</f>
        <v>0</v>
      </c>
      <c r="K78" s="1329">
        <f>SUM(K72:K77)</f>
        <v>0</v>
      </c>
      <c r="L78" s="1330">
        <f>SUM(L72:L77)</f>
        <v>0</v>
      </c>
      <c r="M78" s="1331">
        <v>0</v>
      </c>
    </row>
    <row r="79" spans="1:13">
      <c r="A79" s="183"/>
    </row>
    <row r="80" spans="1:13" s="168" customFormat="1" ht="24.95" customHeight="1">
      <c r="A80" s="183"/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</row>
    <row r="81" spans="1:13" s="168" customFormat="1" ht="24.95" customHeight="1">
      <c r="A81" s="183"/>
      <c r="B81" s="169"/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</row>
    <row r="82" spans="1:13" s="168" customFormat="1" ht="24.95" customHeight="1">
      <c r="A82" s="1762" t="s">
        <v>2</v>
      </c>
      <c r="B82" s="1757" t="s">
        <v>1386</v>
      </c>
      <c r="C82" s="1758"/>
      <c r="D82" s="1758"/>
      <c r="E82" s="1759"/>
      <c r="F82" s="1757" t="s">
        <v>1387</v>
      </c>
      <c r="G82" s="1758"/>
      <c r="H82" s="1758"/>
      <c r="I82" s="1759"/>
      <c r="J82" s="1757" t="s">
        <v>1388</v>
      </c>
      <c r="K82" s="1758"/>
      <c r="L82" s="1758"/>
      <c r="M82" s="1759"/>
    </row>
    <row r="83" spans="1:13" s="168" customFormat="1" ht="24.95" customHeight="1">
      <c r="A83" s="1763"/>
      <c r="B83" s="171">
        <v>2023</v>
      </c>
      <c r="C83" s="171">
        <v>2022</v>
      </c>
      <c r="D83" s="99" t="s">
        <v>1378</v>
      </c>
      <c r="E83" s="91" t="s">
        <v>1379</v>
      </c>
      <c r="F83" s="171">
        <v>2023</v>
      </c>
      <c r="G83" s="171">
        <v>2022</v>
      </c>
      <c r="H83" s="99" t="s">
        <v>1378</v>
      </c>
      <c r="I83" s="91" t="s">
        <v>1379</v>
      </c>
      <c r="J83" s="171">
        <v>2023</v>
      </c>
      <c r="K83" s="171">
        <v>2022</v>
      </c>
      <c r="L83" s="99" t="s">
        <v>1378</v>
      </c>
      <c r="M83" s="91" t="s">
        <v>1379</v>
      </c>
    </row>
    <row r="84" spans="1:13" s="168" customFormat="1" ht="24.95" customHeight="1">
      <c r="A84" s="172" t="s">
        <v>11</v>
      </c>
      <c r="B84" s="173">
        <v>1400</v>
      </c>
      <c r="C84" s="173">
        <v>112700</v>
      </c>
      <c r="D84" s="174">
        <f>+B84-C84</f>
        <v>-111300</v>
      </c>
      <c r="E84" s="175">
        <v>0</v>
      </c>
      <c r="F84" s="173">
        <v>0</v>
      </c>
      <c r="G84" s="173">
        <v>18000</v>
      </c>
      <c r="H84" s="174">
        <f>+F84-G84</f>
        <v>-18000</v>
      </c>
      <c r="I84" s="175">
        <v>0</v>
      </c>
      <c r="J84" s="173">
        <v>0</v>
      </c>
      <c r="K84" s="173">
        <v>0</v>
      </c>
      <c r="L84" s="174">
        <v>0</v>
      </c>
      <c r="M84" s="175">
        <v>0</v>
      </c>
    </row>
    <row r="85" spans="1:13" s="168" customFormat="1" ht="24.95" customHeight="1">
      <c r="A85" s="176" t="s">
        <v>12</v>
      </c>
      <c r="B85" s="177">
        <v>0</v>
      </c>
      <c r="C85" s="177">
        <v>0</v>
      </c>
      <c r="D85" s="200" t="s">
        <v>1389</v>
      </c>
      <c r="E85" s="199">
        <v>0</v>
      </c>
      <c r="F85" s="177">
        <v>0</v>
      </c>
      <c r="G85" s="177">
        <v>0</v>
      </c>
      <c r="H85" s="191">
        <v>0</v>
      </c>
      <c r="I85" s="199">
        <v>0</v>
      </c>
      <c r="J85" s="177">
        <v>0</v>
      </c>
      <c r="K85" s="177">
        <v>0</v>
      </c>
      <c r="L85" s="43">
        <v>0</v>
      </c>
      <c r="M85" s="199">
        <v>0</v>
      </c>
    </row>
    <row r="86" spans="1:13" s="168" customFormat="1" ht="24.95" customHeight="1">
      <c r="A86" s="176" t="s">
        <v>13</v>
      </c>
      <c r="B86" s="177">
        <v>150000</v>
      </c>
      <c r="C86" s="177">
        <v>150000</v>
      </c>
      <c r="D86" s="43">
        <f>+B86-C86</f>
        <v>0</v>
      </c>
      <c r="E86" s="199">
        <f>+D86/C86*100</f>
        <v>0</v>
      </c>
      <c r="F86" s="177">
        <v>0</v>
      </c>
      <c r="G86" s="177">
        <v>0</v>
      </c>
      <c r="H86" s="191">
        <v>0</v>
      </c>
      <c r="I86" s="199">
        <v>0</v>
      </c>
      <c r="J86" s="177">
        <v>0</v>
      </c>
      <c r="K86" s="177">
        <v>0</v>
      </c>
      <c r="L86" s="43">
        <v>0</v>
      </c>
      <c r="M86" s="199">
        <v>0</v>
      </c>
    </row>
    <row r="87" spans="1:13" s="168" customFormat="1" ht="24.95" customHeight="1">
      <c r="A87" s="176" t="s">
        <v>14</v>
      </c>
      <c r="B87" s="177">
        <v>0</v>
      </c>
      <c r="C87" s="177">
        <v>0</v>
      </c>
      <c r="D87" s="43">
        <f>+B87-C87</f>
        <v>0</v>
      </c>
      <c r="E87" s="199">
        <v>0</v>
      </c>
      <c r="F87" s="177">
        <v>0</v>
      </c>
      <c r="G87" s="177">
        <v>0</v>
      </c>
      <c r="H87" s="191">
        <v>0</v>
      </c>
      <c r="I87" s="199">
        <v>0</v>
      </c>
      <c r="J87" s="177">
        <v>0</v>
      </c>
      <c r="K87" s="177">
        <v>0</v>
      </c>
      <c r="L87" s="43">
        <f>+J87-K87</f>
        <v>0</v>
      </c>
      <c r="M87" s="199">
        <v>0</v>
      </c>
    </row>
    <row r="88" spans="1:13" s="168" customFormat="1" ht="24.95" customHeight="1">
      <c r="A88" s="176" t="s">
        <v>15</v>
      </c>
      <c r="B88" s="177">
        <v>500</v>
      </c>
      <c r="C88" s="177">
        <v>500</v>
      </c>
      <c r="D88" s="43">
        <f>+B88-C88</f>
        <v>0</v>
      </c>
      <c r="E88" s="199">
        <v>0</v>
      </c>
      <c r="F88" s="177">
        <v>0</v>
      </c>
      <c r="G88" s="177">
        <v>0</v>
      </c>
      <c r="H88" s="191">
        <v>0</v>
      </c>
      <c r="I88" s="199">
        <v>0</v>
      </c>
      <c r="J88" s="177">
        <v>0</v>
      </c>
      <c r="K88" s="177">
        <v>0</v>
      </c>
      <c r="L88" s="43">
        <v>0</v>
      </c>
      <c r="M88" s="199">
        <v>0</v>
      </c>
    </row>
    <row r="89" spans="1:13" s="168" customFormat="1" ht="24.95" customHeight="1">
      <c r="A89" s="176" t="s">
        <v>16</v>
      </c>
      <c r="B89" s="177">
        <v>0</v>
      </c>
      <c r="C89" s="177">
        <v>0</v>
      </c>
      <c r="D89" s="200" t="s">
        <v>1389</v>
      </c>
      <c r="E89" s="199">
        <v>0</v>
      </c>
      <c r="F89" s="177">
        <v>0</v>
      </c>
      <c r="G89" s="177">
        <v>0</v>
      </c>
      <c r="H89" s="191">
        <v>0</v>
      </c>
      <c r="I89" s="199">
        <v>0</v>
      </c>
      <c r="J89" s="177">
        <v>0</v>
      </c>
      <c r="K89" s="177">
        <v>0</v>
      </c>
      <c r="L89" s="43">
        <v>0</v>
      </c>
      <c r="M89" s="199">
        <v>0</v>
      </c>
    </row>
    <row r="90" spans="1:13" ht="24.95" customHeight="1">
      <c r="A90" s="178" t="s">
        <v>17</v>
      </c>
      <c r="B90" s="179">
        <v>0</v>
      </c>
      <c r="C90" s="179">
        <v>0</v>
      </c>
      <c r="D90" s="43">
        <f>+B90-C90</f>
        <v>0</v>
      </c>
      <c r="E90" s="199">
        <v>0</v>
      </c>
      <c r="F90" s="177">
        <v>0</v>
      </c>
      <c r="G90" s="177">
        <v>0</v>
      </c>
      <c r="H90" s="191">
        <v>0</v>
      </c>
      <c r="I90" s="199">
        <v>0</v>
      </c>
      <c r="J90" s="179">
        <v>0</v>
      </c>
      <c r="K90" s="179">
        <v>0</v>
      </c>
      <c r="L90" s="43">
        <v>0</v>
      </c>
      <c r="M90" s="199">
        <v>0</v>
      </c>
    </row>
    <row r="91" spans="1:13" ht="25.5" customHeight="1">
      <c r="A91" s="180" t="s">
        <v>18</v>
      </c>
      <c r="B91" s="1329">
        <f t="shared" ref="B91:G91" si="28">SUM(B84:B90)</f>
        <v>151900</v>
      </c>
      <c r="C91" s="1329">
        <f t="shared" si="28"/>
        <v>263200</v>
      </c>
      <c r="D91" s="1330">
        <f t="shared" si="28"/>
        <v>-111300</v>
      </c>
      <c r="E91" s="1331">
        <v>0</v>
      </c>
      <c r="F91" s="1329">
        <f t="shared" si="28"/>
        <v>0</v>
      </c>
      <c r="G91" s="1329">
        <f t="shared" si="28"/>
        <v>18000</v>
      </c>
      <c r="H91" s="1330">
        <f t="shared" ref="H91:M91" si="29">SUM(H84:H90)</f>
        <v>-18000</v>
      </c>
      <c r="I91" s="1331">
        <f t="shared" si="29"/>
        <v>0</v>
      </c>
      <c r="J91" s="1329">
        <f t="shared" si="29"/>
        <v>0</v>
      </c>
      <c r="K91" s="1329">
        <f t="shared" ref="K91" si="30">SUM(K84:K90)</f>
        <v>0</v>
      </c>
      <c r="L91" s="1330">
        <f t="shared" si="29"/>
        <v>0</v>
      </c>
      <c r="M91" s="1331">
        <f t="shared" si="29"/>
        <v>0</v>
      </c>
    </row>
    <row r="92" spans="1:13" ht="15.75">
      <c r="A92" s="183"/>
      <c r="F92" s="184"/>
      <c r="G92" s="182"/>
      <c r="H92" s="184"/>
      <c r="I92" s="184"/>
      <c r="J92" s="184"/>
      <c r="K92" s="184"/>
      <c r="L92" s="184"/>
      <c r="M92" s="184"/>
    </row>
    <row r="93" spans="1:13">
      <c r="A93" s="183"/>
      <c r="F93" s="184"/>
      <c r="G93" s="184"/>
      <c r="H93" s="184"/>
      <c r="I93" s="184"/>
      <c r="J93" s="184"/>
      <c r="K93" s="184"/>
      <c r="L93" s="184"/>
      <c r="M93" s="184"/>
    </row>
    <row r="94" spans="1:13">
      <c r="A94" s="183"/>
      <c r="F94" s="184"/>
      <c r="G94" s="184"/>
      <c r="H94" s="184"/>
      <c r="I94" s="184"/>
      <c r="J94" s="184"/>
      <c r="K94" s="184"/>
      <c r="L94" s="184"/>
      <c r="M94" s="184"/>
    </row>
    <row r="95" spans="1:13">
      <c r="A95" s="183"/>
      <c r="F95" s="184"/>
      <c r="G95" s="184"/>
      <c r="H95" s="184"/>
      <c r="I95" s="184"/>
      <c r="J95" s="184"/>
      <c r="K95" s="184"/>
      <c r="L95" s="184"/>
      <c r="M95" s="184"/>
    </row>
    <row r="96" spans="1:13">
      <c r="A96" s="183"/>
    </row>
    <row r="97" spans="1:13">
      <c r="A97" s="183"/>
    </row>
    <row r="98" spans="1:13">
      <c r="A98" s="183"/>
    </row>
    <row r="99" spans="1:13">
      <c r="A99" s="183"/>
    </row>
    <row r="100" spans="1:13">
      <c r="A100" s="183"/>
    </row>
    <row r="101" spans="1:13">
      <c r="A101" s="183"/>
    </row>
    <row r="102" spans="1:13">
      <c r="A102" s="183"/>
    </row>
    <row r="103" spans="1:13">
      <c r="A103" s="183"/>
    </row>
    <row r="104" spans="1:13">
      <c r="A104" s="183"/>
    </row>
    <row r="105" spans="1:13">
      <c r="A105" s="183"/>
    </row>
    <row r="106" spans="1:13">
      <c r="A106" s="183"/>
    </row>
    <row r="107" spans="1:13">
      <c r="A107" s="183"/>
      <c r="B107"/>
      <c r="C107"/>
      <c r="D107"/>
      <c r="E107"/>
      <c r="F107"/>
      <c r="G107"/>
      <c r="H107"/>
      <c r="I107"/>
      <c r="J107"/>
      <c r="K107"/>
      <c r="L107"/>
      <c r="M107"/>
    </row>
    <row r="108" spans="1:13">
      <c r="A108" s="183"/>
      <c r="B108"/>
      <c r="C108"/>
      <c r="D108"/>
      <c r="E108"/>
      <c r="F108"/>
      <c r="G108"/>
      <c r="H108"/>
      <c r="I108"/>
      <c r="J108"/>
      <c r="K108"/>
      <c r="L108"/>
      <c r="M108"/>
    </row>
    <row r="109" spans="1:13">
      <c r="A109" s="183"/>
      <c r="B109"/>
      <c r="C109"/>
      <c r="D109"/>
      <c r="E109"/>
      <c r="F109"/>
      <c r="G109"/>
      <c r="H109"/>
      <c r="I109"/>
      <c r="J109"/>
      <c r="K109"/>
      <c r="L109"/>
      <c r="M109"/>
    </row>
    <row r="110" spans="1:13">
      <c r="A110" s="183"/>
      <c r="B110"/>
      <c r="C110"/>
      <c r="D110"/>
      <c r="E110"/>
      <c r="F110"/>
      <c r="G110"/>
      <c r="H110"/>
      <c r="I110"/>
      <c r="J110"/>
      <c r="K110"/>
      <c r="L110"/>
      <c r="M110"/>
    </row>
    <row r="111" spans="1:13">
      <c r="A111" s="183"/>
      <c r="B111"/>
      <c r="C111"/>
      <c r="D111"/>
      <c r="E111"/>
      <c r="F111"/>
      <c r="G111"/>
      <c r="H111"/>
      <c r="I111"/>
      <c r="J111"/>
      <c r="K111"/>
      <c r="L111"/>
      <c r="M111"/>
    </row>
    <row r="112" spans="1:13">
      <c r="A112" s="183"/>
      <c r="B112"/>
      <c r="C112"/>
      <c r="D112"/>
      <c r="E112"/>
      <c r="F112"/>
      <c r="G112"/>
      <c r="H112"/>
      <c r="I112"/>
      <c r="J112"/>
      <c r="K112"/>
      <c r="L112"/>
      <c r="M112"/>
    </row>
    <row r="113" spans="1:13">
      <c r="A113" s="183"/>
      <c r="B113"/>
      <c r="C113"/>
      <c r="D113"/>
      <c r="E113"/>
      <c r="F113"/>
      <c r="G113"/>
      <c r="H113"/>
      <c r="I113"/>
      <c r="J113"/>
      <c r="K113"/>
      <c r="L113"/>
      <c r="M113"/>
    </row>
    <row r="114" spans="1:13">
      <c r="A114" s="183"/>
      <c r="B114"/>
      <c r="C114"/>
      <c r="D114"/>
      <c r="E114"/>
      <c r="F114"/>
      <c r="G114"/>
      <c r="H114"/>
      <c r="I114"/>
      <c r="J114"/>
      <c r="K114"/>
      <c r="L114"/>
      <c r="M114"/>
    </row>
    <row r="115" spans="1:13">
      <c r="A115" s="183"/>
      <c r="B115"/>
      <c r="C115"/>
      <c r="D115"/>
      <c r="E115"/>
      <c r="F115"/>
      <c r="G115"/>
      <c r="H115"/>
      <c r="I115"/>
      <c r="J115"/>
      <c r="K115"/>
      <c r="L115"/>
      <c r="M115"/>
    </row>
    <row r="116" spans="1:13">
      <c r="A116" s="183"/>
      <c r="B116"/>
      <c r="C116"/>
      <c r="D116"/>
      <c r="E116"/>
      <c r="F116"/>
      <c r="G116"/>
      <c r="H116"/>
      <c r="I116"/>
      <c r="J116"/>
      <c r="K116"/>
      <c r="L116"/>
      <c r="M116"/>
    </row>
    <row r="117" spans="1:13">
      <c r="A117" s="183"/>
      <c r="B117"/>
      <c r="C117"/>
      <c r="D117"/>
      <c r="E117"/>
      <c r="F117"/>
      <c r="G117"/>
      <c r="H117"/>
      <c r="I117"/>
      <c r="J117"/>
      <c r="K117"/>
      <c r="L117"/>
      <c r="M117"/>
    </row>
    <row r="118" spans="1:13">
      <c r="A118" s="183"/>
      <c r="B118"/>
      <c r="C118"/>
      <c r="D118"/>
      <c r="E118"/>
      <c r="F118"/>
      <c r="G118"/>
      <c r="H118"/>
      <c r="I118"/>
      <c r="J118"/>
      <c r="K118"/>
      <c r="L118"/>
      <c r="M118"/>
    </row>
    <row r="119" spans="1:13">
      <c r="A119" s="183"/>
      <c r="B119"/>
      <c r="C119"/>
      <c r="D119"/>
      <c r="E119"/>
      <c r="F119"/>
      <c r="G119"/>
      <c r="H119"/>
      <c r="I119"/>
      <c r="J119"/>
      <c r="K119"/>
      <c r="L119"/>
      <c r="M119"/>
    </row>
    <row r="120" spans="1:13">
      <c r="A120" s="183"/>
      <c r="B120"/>
      <c r="C120"/>
      <c r="D120"/>
      <c r="E120"/>
      <c r="F120"/>
      <c r="G120"/>
      <c r="H120"/>
      <c r="I120"/>
      <c r="J120"/>
      <c r="K120"/>
      <c r="L120"/>
      <c r="M120"/>
    </row>
    <row r="121" spans="1:13">
      <c r="A121" s="183"/>
      <c r="B121"/>
      <c r="C121"/>
      <c r="D121"/>
      <c r="E121"/>
      <c r="F121"/>
      <c r="G121"/>
      <c r="H121"/>
      <c r="I121"/>
      <c r="J121"/>
      <c r="K121"/>
      <c r="L121"/>
      <c r="M121"/>
    </row>
    <row r="122" spans="1:13">
      <c r="A122" s="183"/>
      <c r="B122"/>
      <c r="C122"/>
      <c r="D122"/>
      <c r="E122"/>
      <c r="F122"/>
      <c r="G122"/>
      <c r="H122"/>
      <c r="I122"/>
      <c r="J122"/>
      <c r="K122"/>
      <c r="L122"/>
      <c r="M122"/>
    </row>
    <row r="123" spans="1:13">
      <c r="A123" s="183"/>
      <c r="B123"/>
      <c r="C123"/>
      <c r="D123"/>
      <c r="E123"/>
      <c r="F123"/>
      <c r="G123"/>
      <c r="H123"/>
      <c r="I123"/>
      <c r="J123"/>
      <c r="K123"/>
      <c r="L123"/>
      <c r="M123"/>
    </row>
    <row r="124" spans="1:13">
      <c r="A124" s="183"/>
      <c r="B124"/>
      <c r="C124"/>
      <c r="D124"/>
      <c r="E124"/>
      <c r="F124"/>
      <c r="G124"/>
      <c r="H124"/>
      <c r="I124"/>
      <c r="J124"/>
      <c r="K124"/>
      <c r="L124"/>
      <c r="M124"/>
    </row>
    <row r="125" spans="1:13">
      <c r="A125" s="183"/>
      <c r="B125"/>
      <c r="C125"/>
      <c r="D125"/>
      <c r="E125"/>
      <c r="F125"/>
      <c r="G125"/>
      <c r="H125"/>
      <c r="I125"/>
      <c r="J125"/>
      <c r="K125"/>
      <c r="L125"/>
      <c r="M125"/>
    </row>
    <row r="126" spans="1:13">
      <c r="A126" s="183"/>
      <c r="B126"/>
      <c r="C126"/>
      <c r="D126"/>
      <c r="E126"/>
      <c r="F126"/>
      <c r="G126"/>
      <c r="H126"/>
      <c r="I126"/>
      <c r="J126"/>
      <c r="K126"/>
      <c r="L126"/>
      <c r="M126"/>
    </row>
    <row r="127" spans="1:13">
      <c r="A127" s="183"/>
      <c r="B127"/>
      <c r="C127"/>
      <c r="D127"/>
      <c r="E127"/>
      <c r="F127"/>
      <c r="G127"/>
      <c r="H127"/>
      <c r="I127"/>
      <c r="J127"/>
      <c r="K127"/>
      <c r="L127"/>
      <c r="M127"/>
    </row>
    <row r="128" spans="1:13">
      <c r="A128" s="183"/>
      <c r="B128"/>
      <c r="C128"/>
      <c r="D128"/>
      <c r="E128"/>
      <c r="F128"/>
      <c r="G128"/>
      <c r="H128"/>
      <c r="I128"/>
      <c r="J128"/>
      <c r="K128"/>
      <c r="L128"/>
      <c r="M128"/>
    </row>
    <row r="129" spans="1:13">
      <c r="A129" s="183"/>
      <c r="B129"/>
      <c r="C129"/>
      <c r="D129"/>
      <c r="E129"/>
      <c r="F129"/>
      <c r="G129"/>
      <c r="H129"/>
      <c r="I129"/>
      <c r="J129"/>
      <c r="K129"/>
      <c r="L129"/>
      <c r="M129"/>
    </row>
    <row r="130" spans="1:13">
      <c r="A130" s="183"/>
      <c r="B130"/>
      <c r="C130"/>
      <c r="D130"/>
      <c r="E130"/>
      <c r="F130"/>
      <c r="G130"/>
      <c r="H130"/>
      <c r="I130"/>
      <c r="J130"/>
      <c r="K130"/>
      <c r="L130"/>
      <c r="M130"/>
    </row>
    <row r="131" spans="1:13">
      <c r="A131" s="183"/>
      <c r="B131"/>
      <c r="C131"/>
      <c r="D131"/>
      <c r="E131"/>
      <c r="F131"/>
      <c r="G131"/>
      <c r="H131"/>
      <c r="I131"/>
      <c r="J131"/>
      <c r="K131"/>
      <c r="L131"/>
      <c r="M131"/>
    </row>
    <row r="132" spans="1:13">
      <c r="A132" s="183"/>
      <c r="B132"/>
      <c r="C132"/>
      <c r="D132"/>
      <c r="E132"/>
      <c r="F132"/>
      <c r="G132"/>
      <c r="H132"/>
      <c r="I132"/>
      <c r="J132"/>
      <c r="K132"/>
      <c r="L132"/>
      <c r="M132"/>
    </row>
    <row r="133" spans="1:13">
      <c r="A133" s="183"/>
      <c r="B133"/>
      <c r="C133"/>
      <c r="D133"/>
      <c r="E133"/>
      <c r="F133"/>
      <c r="G133"/>
      <c r="H133"/>
      <c r="I133"/>
      <c r="J133"/>
      <c r="K133"/>
      <c r="L133"/>
      <c r="M133"/>
    </row>
    <row r="134" spans="1:13">
      <c r="A134" s="183"/>
      <c r="B134"/>
      <c r="C134"/>
      <c r="D134"/>
      <c r="E134"/>
      <c r="F134"/>
      <c r="G134"/>
      <c r="H134"/>
      <c r="I134"/>
      <c r="J134"/>
      <c r="K134"/>
      <c r="L134"/>
      <c r="M134"/>
    </row>
    <row r="135" spans="1:13">
      <c r="A135" s="183"/>
      <c r="B135"/>
      <c r="C135"/>
      <c r="D135"/>
      <c r="E135"/>
      <c r="F135"/>
      <c r="G135"/>
      <c r="H135"/>
      <c r="I135"/>
      <c r="J135"/>
      <c r="K135"/>
      <c r="L135"/>
      <c r="M135"/>
    </row>
    <row r="136" spans="1:13">
      <c r="A136" s="183"/>
      <c r="B136"/>
      <c r="C136"/>
      <c r="D136"/>
      <c r="E136"/>
      <c r="F136"/>
      <c r="G136"/>
      <c r="H136"/>
      <c r="I136"/>
      <c r="J136"/>
      <c r="K136"/>
      <c r="L136"/>
      <c r="M136"/>
    </row>
    <row r="137" spans="1:13">
      <c r="A137" s="183"/>
      <c r="B137"/>
      <c r="C137"/>
      <c r="D137"/>
      <c r="E137"/>
      <c r="F137"/>
      <c r="G137"/>
      <c r="H137"/>
      <c r="I137"/>
      <c r="J137"/>
      <c r="K137"/>
      <c r="L137"/>
      <c r="M137"/>
    </row>
    <row r="138" spans="1:13">
      <c r="A138" s="183"/>
      <c r="B138"/>
      <c r="C138"/>
      <c r="D138"/>
      <c r="E138"/>
      <c r="F138"/>
      <c r="G138"/>
      <c r="H138"/>
      <c r="I138"/>
      <c r="J138"/>
      <c r="K138"/>
      <c r="L138"/>
      <c r="M138"/>
    </row>
    <row r="139" spans="1:13">
      <c r="A139" s="183"/>
      <c r="B139"/>
      <c r="C139"/>
      <c r="D139"/>
      <c r="E139"/>
      <c r="F139"/>
      <c r="G139"/>
      <c r="H139"/>
      <c r="I139"/>
      <c r="J139"/>
      <c r="K139"/>
      <c r="L139"/>
      <c r="M139"/>
    </row>
    <row r="140" spans="1:13">
      <c r="A140" s="183"/>
      <c r="B140"/>
      <c r="C140"/>
      <c r="D140"/>
      <c r="E140"/>
      <c r="F140"/>
      <c r="G140"/>
      <c r="H140"/>
      <c r="I140"/>
      <c r="J140"/>
      <c r="K140"/>
      <c r="L140"/>
      <c r="M140"/>
    </row>
    <row r="141" spans="1:13">
      <c r="A141" s="183"/>
      <c r="B141"/>
      <c r="C141"/>
      <c r="D141"/>
      <c r="E141"/>
      <c r="F141"/>
      <c r="G141"/>
      <c r="H141"/>
      <c r="I141"/>
      <c r="J141"/>
      <c r="K141"/>
      <c r="L141"/>
      <c r="M141"/>
    </row>
    <row r="142" spans="1:13">
      <c r="A142" s="183"/>
      <c r="B142"/>
      <c r="C142"/>
      <c r="D142"/>
      <c r="E142"/>
      <c r="F142"/>
      <c r="G142"/>
      <c r="H142"/>
      <c r="I142"/>
      <c r="J142"/>
      <c r="K142"/>
      <c r="L142"/>
      <c r="M142"/>
    </row>
    <row r="143" spans="1:13">
      <c r="A143" s="183"/>
      <c r="B143"/>
      <c r="C143"/>
      <c r="D143"/>
      <c r="E143"/>
      <c r="F143"/>
      <c r="G143"/>
      <c r="H143"/>
      <c r="I143"/>
      <c r="J143"/>
      <c r="K143"/>
      <c r="L143"/>
      <c r="M143"/>
    </row>
    <row r="144" spans="1:13">
      <c r="A144" s="183"/>
      <c r="B144"/>
      <c r="C144"/>
      <c r="D144"/>
      <c r="E144"/>
      <c r="F144"/>
      <c r="G144"/>
      <c r="H144"/>
      <c r="I144"/>
      <c r="J144"/>
      <c r="K144"/>
      <c r="L144"/>
      <c r="M144"/>
    </row>
    <row r="145" spans="1:13">
      <c r="A145" s="183"/>
      <c r="B145"/>
      <c r="C145"/>
      <c r="D145"/>
      <c r="E145"/>
      <c r="F145"/>
      <c r="G145"/>
      <c r="H145"/>
      <c r="I145"/>
      <c r="J145"/>
      <c r="K145"/>
      <c r="L145"/>
      <c r="M145"/>
    </row>
    <row r="146" spans="1:13">
      <c r="A146" s="183"/>
      <c r="B146"/>
      <c r="C146"/>
      <c r="D146"/>
      <c r="E146"/>
      <c r="F146"/>
      <c r="G146"/>
      <c r="H146"/>
      <c r="I146"/>
      <c r="J146"/>
      <c r="K146"/>
      <c r="L146"/>
      <c r="M146"/>
    </row>
    <row r="147" spans="1:13">
      <c r="A147" s="183"/>
      <c r="B147"/>
      <c r="C147"/>
      <c r="D147"/>
      <c r="E147"/>
      <c r="F147"/>
      <c r="G147"/>
      <c r="H147"/>
      <c r="I147"/>
      <c r="J147"/>
      <c r="K147"/>
      <c r="L147"/>
      <c r="M147"/>
    </row>
    <row r="148" spans="1:13">
      <c r="A148" s="183"/>
      <c r="B148"/>
      <c r="C148"/>
      <c r="D148"/>
      <c r="E148"/>
      <c r="F148"/>
      <c r="G148"/>
      <c r="H148"/>
      <c r="I148"/>
      <c r="J148"/>
      <c r="K148"/>
      <c r="L148"/>
      <c r="M148"/>
    </row>
    <row r="149" spans="1:13">
      <c r="A149" s="183"/>
      <c r="B149"/>
      <c r="C149"/>
      <c r="D149"/>
      <c r="E149"/>
      <c r="F149"/>
      <c r="G149"/>
      <c r="H149"/>
      <c r="I149"/>
      <c r="J149"/>
      <c r="K149"/>
      <c r="L149"/>
      <c r="M149"/>
    </row>
    <row r="150" spans="1:13">
      <c r="A150" s="183"/>
      <c r="B150"/>
      <c r="C150"/>
      <c r="D150"/>
      <c r="E150"/>
      <c r="F150"/>
      <c r="G150"/>
      <c r="H150"/>
      <c r="I150"/>
      <c r="J150"/>
      <c r="K150"/>
      <c r="L150"/>
      <c r="M150"/>
    </row>
    <row r="151" spans="1:13">
      <c r="A151" s="183"/>
      <c r="B151"/>
      <c r="C151"/>
      <c r="D151"/>
      <c r="E151"/>
      <c r="F151"/>
      <c r="G151"/>
      <c r="H151"/>
      <c r="I151"/>
      <c r="J151"/>
      <c r="K151"/>
      <c r="L151"/>
      <c r="M151"/>
    </row>
    <row r="152" spans="1:13">
      <c r="A152" s="183"/>
      <c r="B152"/>
      <c r="C152"/>
      <c r="D152"/>
      <c r="E152"/>
      <c r="F152"/>
      <c r="G152"/>
      <c r="H152"/>
      <c r="I152"/>
      <c r="J152"/>
      <c r="K152"/>
      <c r="L152"/>
      <c r="M152"/>
    </row>
    <row r="153" spans="1:13">
      <c r="A153" s="183"/>
      <c r="B153"/>
      <c r="C153"/>
      <c r="D153"/>
      <c r="E153"/>
      <c r="F153"/>
      <c r="G153"/>
      <c r="H153"/>
      <c r="I153"/>
      <c r="J153"/>
      <c r="K153"/>
      <c r="L153"/>
      <c r="M153"/>
    </row>
    <row r="154" spans="1:13">
      <c r="A154" s="183"/>
      <c r="B154"/>
      <c r="C154"/>
      <c r="D154"/>
      <c r="E154"/>
      <c r="F154"/>
      <c r="G154"/>
      <c r="H154"/>
      <c r="I154"/>
      <c r="J154"/>
      <c r="K154"/>
      <c r="L154"/>
      <c r="M154"/>
    </row>
    <row r="155" spans="1:13">
      <c r="A155" s="183"/>
      <c r="B155"/>
      <c r="C155"/>
      <c r="D155"/>
      <c r="E155"/>
      <c r="F155"/>
      <c r="G155"/>
      <c r="H155"/>
      <c r="I155"/>
      <c r="J155"/>
      <c r="K155"/>
      <c r="L155"/>
      <c r="M155"/>
    </row>
    <row r="156" spans="1:13">
      <c r="A156" s="183"/>
      <c r="B156"/>
      <c r="C156"/>
      <c r="D156"/>
      <c r="E156"/>
      <c r="F156"/>
      <c r="G156"/>
      <c r="H156"/>
      <c r="I156"/>
      <c r="J156"/>
      <c r="K156"/>
      <c r="L156"/>
      <c r="M156"/>
    </row>
    <row r="157" spans="1:13">
      <c r="A157" s="183"/>
      <c r="B157"/>
      <c r="C157"/>
      <c r="D157"/>
      <c r="E157"/>
      <c r="F157"/>
      <c r="G157"/>
      <c r="H157"/>
      <c r="I157"/>
      <c r="J157"/>
      <c r="K157"/>
      <c r="L157"/>
      <c r="M157"/>
    </row>
    <row r="158" spans="1:13">
      <c r="A158" s="183"/>
      <c r="B158"/>
      <c r="C158"/>
      <c r="D158"/>
      <c r="E158"/>
      <c r="F158"/>
      <c r="G158"/>
      <c r="H158"/>
      <c r="I158"/>
      <c r="J158"/>
      <c r="K158"/>
      <c r="L158"/>
      <c r="M158"/>
    </row>
    <row r="159" spans="1:13">
      <c r="A159" s="183"/>
      <c r="B159"/>
      <c r="C159"/>
      <c r="D159"/>
      <c r="E159"/>
      <c r="F159"/>
      <c r="G159"/>
      <c r="H159"/>
      <c r="I159"/>
      <c r="J159"/>
      <c r="K159"/>
      <c r="L159"/>
      <c r="M159"/>
    </row>
    <row r="160" spans="1:13">
      <c r="A160" s="183"/>
      <c r="B160"/>
      <c r="C160"/>
      <c r="D160"/>
      <c r="E160"/>
      <c r="F160"/>
      <c r="G160"/>
      <c r="H160"/>
      <c r="I160"/>
      <c r="J160"/>
      <c r="K160"/>
      <c r="L160"/>
      <c r="M160"/>
    </row>
    <row r="161" spans="1:13">
      <c r="A161" s="183"/>
      <c r="B161"/>
      <c r="C161"/>
      <c r="D161"/>
      <c r="E161"/>
      <c r="F161"/>
      <c r="G161"/>
      <c r="H161"/>
      <c r="I161"/>
      <c r="J161"/>
      <c r="K161"/>
      <c r="L161"/>
      <c r="M161"/>
    </row>
    <row r="162" spans="1:13">
      <c r="A162" s="183"/>
      <c r="B162"/>
      <c r="C162"/>
      <c r="D162"/>
      <c r="E162"/>
      <c r="F162"/>
      <c r="G162"/>
      <c r="H162"/>
      <c r="I162"/>
      <c r="J162"/>
      <c r="K162"/>
      <c r="L162"/>
      <c r="M162"/>
    </row>
    <row r="163" spans="1:13">
      <c r="A163" s="183"/>
      <c r="B163"/>
      <c r="C163"/>
      <c r="D163"/>
      <c r="E163"/>
      <c r="F163"/>
      <c r="G163"/>
      <c r="H163"/>
      <c r="I163"/>
      <c r="J163"/>
      <c r="K163"/>
      <c r="L163"/>
      <c r="M163"/>
    </row>
    <row r="164" spans="1:13">
      <c r="A164" s="183"/>
      <c r="B164"/>
      <c r="C164"/>
      <c r="D164"/>
      <c r="E164"/>
      <c r="F164"/>
      <c r="G164"/>
      <c r="H164"/>
      <c r="I164"/>
      <c r="J164"/>
      <c r="K164"/>
      <c r="L164"/>
      <c r="M164"/>
    </row>
    <row r="165" spans="1:13">
      <c r="A165" s="183"/>
      <c r="B165"/>
      <c r="C165"/>
      <c r="D165"/>
      <c r="E165"/>
      <c r="F165"/>
      <c r="G165"/>
      <c r="H165"/>
      <c r="I165"/>
      <c r="J165"/>
      <c r="K165"/>
      <c r="L165"/>
      <c r="M165"/>
    </row>
    <row r="166" spans="1:13">
      <c r="A166" s="183"/>
      <c r="B166"/>
      <c r="C166"/>
      <c r="D166"/>
      <c r="E166"/>
      <c r="F166"/>
      <c r="G166"/>
      <c r="H166"/>
      <c r="I166"/>
      <c r="J166"/>
      <c r="K166"/>
      <c r="L166"/>
      <c r="M166"/>
    </row>
    <row r="167" spans="1:13">
      <c r="A167" s="183"/>
      <c r="B167"/>
      <c r="C167"/>
      <c r="D167"/>
      <c r="E167"/>
      <c r="F167"/>
      <c r="G167"/>
      <c r="H167"/>
      <c r="I167"/>
      <c r="J167"/>
      <c r="K167"/>
      <c r="L167"/>
      <c r="M167"/>
    </row>
    <row r="168" spans="1:13">
      <c r="A168" s="183"/>
      <c r="B168"/>
      <c r="C168"/>
      <c r="D168"/>
      <c r="E168"/>
      <c r="F168"/>
      <c r="G168"/>
      <c r="H168"/>
      <c r="I168"/>
      <c r="J168"/>
      <c r="K168"/>
      <c r="L168"/>
      <c r="M168"/>
    </row>
    <row r="169" spans="1:13">
      <c r="A169" s="183"/>
      <c r="B169"/>
      <c r="C169"/>
      <c r="D169"/>
      <c r="E169"/>
      <c r="F169"/>
      <c r="G169"/>
      <c r="H169"/>
      <c r="I169"/>
      <c r="J169"/>
      <c r="K169"/>
      <c r="L169"/>
      <c r="M169"/>
    </row>
    <row r="170" spans="1:13">
      <c r="A170" s="183"/>
      <c r="B170"/>
      <c r="C170"/>
      <c r="D170"/>
      <c r="E170"/>
      <c r="F170"/>
      <c r="G170"/>
      <c r="H170"/>
      <c r="I170"/>
      <c r="J170"/>
      <c r="K170"/>
      <c r="L170"/>
      <c r="M170"/>
    </row>
    <row r="171" spans="1:13">
      <c r="A171" s="183"/>
      <c r="B171"/>
      <c r="C171"/>
      <c r="D171"/>
      <c r="E171"/>
      <c r="F171"/>
      <c r="G171"/>
      <c r="H171"/>
      <c r="I171"/>
      <c r="J171"/>
      <c r="K171"/>
      <c r="L171"/>
      <c r="M171"/>
    </row>
    <row r="172" spans="1:13">
      <c r="A172" s="183"/>
      <c r="B172"/>
      <c r="C172"/>
      <c r="D172"/>
      <c r="E172"/>
      <c r="F172"/>
      <c r="G172"/>
      <c r="H172"/>
      <c r="I172"/>
      <c r="J172"/>
      <c r="K172"/>
      <c r="L172"/>
      <c r="M172"/>
    </row>
    <row r="173" spans="1:13">
      <c r="A173" s="183"/>
      <c r="B173"/>
      <c r="C173"/>
      <c r="D173"/>
      <c r="E173"/>
      <c r="F173"/>
      <c r="G173"/>
      <c r="H173"/>
      <c r="I173"/>
      <c r="J173"/>
      <c r="K173"/>
      <c r="L173"/>
      <c r="M173"/>
    </row>
    <row r="174" spans="1:13">
      <c r="A174" s="183"/>
      <c r="B174"/>
      <c r="C174"/>
      <c r="D174"/>
      <c r="E174"/>
      <c r="F174"/>
      <c r="G174"/>
      <c r="H174"/>
      <c r="I174"/>
      <c r="J174"/>
      <c r="K174"/>
      <c r="L174"/>
      <c r="M174"/>
    </row>
    <row r="175" spans="1:13">
      <c r="A175" s="183"/>
      <c r="B175"/>
      <c r="C175"/>
      <c r="D175"/>
      <c r="E175"/>
      <c r="F175"/>
      <c r="G175"/>
      <c r="H175"/>
      <c r="I175"/>
      <c r="J175"/>
      <c r="K175"/>
      <c r="L175"/>
      <c r="M175"/>
    </row>
    <row r="176" spans="1:13">
      <c r="A176" s="183"/>
      <c r="B176"/>
      <c r="C176"/>
      <c r="D176"/>
      <c r="E176"/>
      <c r="F176"/>
      <c r="G176"/>
      <c r="H176"/>
      <c r="I176"/>
      <c r="J176"/>
      <c r="K176"/>
      <c r="L176"/>
      <c r="M176"/>
    </row>
    <row r="177" spans="1:13">
      <c r="A177" s="183"/>
      <c r="B177"/>
      <c r="C177"/>
      <c r="D177"/>
      <c r="E177"/>
      <c r="F177"/>
      <c r="G177"/>
      <c r="H177"/>
      <c r="I177"/>
      <c r="J177"/>
      <c r="K177"/>
      <c r="L177"/>
      <c r="M177"/>
    </row>
    <row r="178" spans="1:13">
      <c r="A178" s="183"/>
      <c r="B178"/>
      <c r="C178"/>
      <c r="D178"/>
      <c r="E178"/>
      <c r="F178"/>
      <c r="G178"/>
      <c r="H178"/>
      <c r="I178"/>
      <c r="J178"/>
      <c r="K178"/>
      <c r="L178"/>
      <c r="M178"/>
    </row>
    <row r="179" spans="1:13">
      <c r="A179" s="183"/>
      <c r="B179"/>
      <c r="C179"/>
      <c r="D179"/>
      <c r="E179"/>
      <c r="F179"/>
      <c r="G179"/>
      <c r="H179"/>
      <c r="I179"/>
      <c r="J179"/>
      <c r="K179"/>
      <c r="L179"/>
      <c r="M179"/>
    </row>
    <row r="180" spans="1:13">
      <c r="A180" s="183"/>
      <c r="B180"/>
      <c r="C180"/>
      <c r="D180"/>
      <c r="E180"/>
      <c r="F180"/>
      <c r="G180"/>
      <c r="H180"/>
      <c r="I180"/>
      <c r="J180"/>
      <c r="K180"/>
      <c r="L180"/>
      <c r="M180"/>
    </row>
    <row r="181" spans="1:13">
      <c r="A181" s="183"/>
      <c r="B181"/>
      <c r="C181"/>
      <c r="D181"/>
      <c r="E181"/>
      <c r="F181"/>
      <c r="G181"/>
      <c r="H181"/>
      <c r="I181"/>
      <c r="J181"/>
      <c r="K181"/>
      <c r="L181"/>
      <c r="M181"/>
    </row>
    <row r="182" spans="1:13">
      <c r="A182" s="183"/>
      <c r="B182"/>
      <c r="C182"/>
      <c r="D182"/>
      <c r="E182"/>
      <c r="F182"/>
      <c r="G182"/>
      <c r="H182"/>
      <c r="I182"/>
      <c r="J182"/>
      <c r="K182"/>
      <c r="L182"/>
      <c r="M182"/>
    </row>
    <row r="183" spans="1:13">
      <c r="A183" s="183"/>
      <c r="B183"/>
      <c r="C183"/>
      <c r="D183"/>
      <c r="E183"/>
      <c r="F183"/>
      <c r="G183"/>
      <c r="H183"/>
      <c r="I183"/>
      <c r="J183"/>
      <c r="K183"/>
      <c r="L183"/>
      <c r="M183"/>
    </row>
    <row r="184" spans="1:13">
      <c r="A184" s="183"/>
      <c r="B184"/>
      <c r="C184"/>
      <c r="D184"/>
      <c r="E184"/>
      <c r="F184"/>
      <c r="G184"/>
      <c r="H184"/>
      <c r="I184"/>
      <c r="J184"/>
      <c r="K184"/>
      <c r="L184"/>
      <c r="M184"/>
    </row>
    <row r="185" spans="1:13">
      <c r="A185" s="183"/>
      <c r="B185"/>
      <c r="C185"/>
      <c r="D185"/>
      <c r="E185"/>
      <c r="F185"/>
      <c r="G185"/>
      <c r="H185"/>
      <c r="I185"/>
      <c r="J185"/>
      <c r="K185"/>
      <c r="L185"/>
      <c r="M185"/>
    </row>
    <row r="186" spans="1:13">
      <c r="A186" s="183"/>
      <c r="B186"/>
      <c r="C186"/>
      <c r="D186"/>
      <c r="E186"/>
      <c r="F186"/>
      <c r="G186"/>
      <c r="H186"/>
      <c r="I186"/>
      <c r="J186"/>
      <c r="K186"/>
      <c r="L186"/>
      <c r="M186"/>
    </row>
    <row r="187" spans="1:13">
      <c r="A187" s="183"/>
      <c r="B187"/>
      <c r="C187"/>
      <c r="D187"/>
      <c r="E187"/>
      <c r="F187"/>
      <c r="G187"/>
      <c r="H187"/>
      <c r="I187"/>
      <c r="J187"/>
      <c r="K187"/>
      <c r="L187"/>
      <c r="M187"/>
    </row>
    <row r="188" spans="1:13">
      <c r="A188" s="183"/>
      <c r="B188"/>
      <c r="C188"/>
      <c r="D188"/>
      <c r="E188"/>
      <c r="F188"/>
      <c r="G188"/>
      <c r="H188"/>
      <c r="I188"/>
      <c r="J188"/>
      <c r="K188"/>
      <c r="L188"/>
      <c r="M188"/>
    </row>
    <row r="189" spans="1:13">
      <c r="A189" s="183"/>
      <c r="B189"/>
      <c r="C189"/>
      <c r="D189"/>
      <c r="E189"/>
      <c r="F189"/>
      <c r="G189"/>
      <c r="H189"/>
      <c r="I189"/>
      <c r="J189"/>
      <c r="K189"/>
      <c r="L189"/>
      <c r="M189"/>
    </row>
    <row r="190" spans="1:13">
      <c r="A190" s="183"/>
      <c r="B190"/>
      <c r="C190"/>
      <c r="D190"/>
      <c r="E190"/>
      <c r="F190"/>
      <c r="G190"/>
      <c r="H190"/>
      <c r="I190"/>
      <c r="J190"/>
      <c r="K190"/>
      <c r="L190"/>
      <c r="M190"/>
    </row>
    <row r="191" spans="1:13">
      <c r="A191" s="183"/>
      <c r="B191"/>
      <c r="C191"/>
      <c r="D191"/>
      <c r="E191"/>
      <c r="F191"/>
      <c r="G191"/>
      <c r="H191"/>
      <c r="I191"/>
      <c r="J191"/>
      <c r="K191"/>
      <c r="L191"/>
      <c r="M191"/>
    </row>
    <row r="192" spans="1:13">
      <c r="A192" s="183"/>
      <c r="B192"/>
      <c r="C192"/>
      <c r="D192"/>
      <c r="E192"/>
      <c r="F192"/>
      <c r="G192"/>
      <c r="H192"/>
      <c r="I192"/>
      <c r="J192"/>
      <c r="K192"/>
      <c r="L192"/>
      <c r="M192"/>
    </row>
    <row r="193" spans="1:13">
      <c r="A193" s="183"/>
      <c r="B193"/>
      <c r="C193"/>
      <c r="D193"/>
      <c r="E193"/>
      <c r="F193"/>
      <c r="G193"/>
      <c r="H193"/>
      <c r="I193"/>
      <c r="J193"/>
      <c r="K193"/>
      <c r="L193"/>
      <c r="M193"/>
    </row>
    <row r="194" spans="1:13">
      <c r="A194" s="183"/>
      <c r="B194"/>
      <c r="C194"/>
      <c r="D194"/>
      <c r="E194"/>
      <c r="F194"/>
      <c r="G194"/>
      <c r="H194"/>
      <c r="I194"/>
      <c r="J194"/>
      <c r="K194"/>
      <c r="L194"/>
      <c r="M194"/>
    </row>
    <row r="195" spans="1:13">
      <c r="A195" s="183"/>
      <c r="B195"/>
      <c r="C195"/>
      <c r="D195"/>
      <c r="E195"/>
      <c r="F195"/>
      <c r="G195"/>
      <c r="H195"/>
      <c r="I195"/>
      <c r="J195"/>
      <c r="K195"/>
      <c r="L195"/>
      <c r="M195"/>
    </row>
    <row r="196" spans="1:13">
      <c r="A196" s="183"/>
      <c r="B196"/>
      <c r="C196"/>
      <c r="D196"/>
      <c r="E196"/>
      <c r="F196"/>
      <c r="G196"/>
      <c r="H196"/>
      <c r="I196"/>
      <c r="J196"/>
      <c r="K196"/>
      <c r="L196"/>
      <c r="M196"/>
    </row>
    <row r="197" spans="1:13">
      <c r="A197" s="183"/>
      <c r="B197"/>
      <c r="C197"/>
      <c r="D197"/>
      <c r="E197"/>
      <c r="F197"/>
      <c r="G197"/>
      <c r="H197"/>
      <c r="I197"/>
      <c r="J197"/>
      <c r="K197"/>
      <c r="L197"/>
      <c r="M197"/>
    </row>
    <row r="198" spans="1:13">
      <c r="A198" s="183"/>
      <c r="B198"/>
      <c r="C198"/>
      <c r="D198"/>
      <c r="E198"/>
      <c r="F198"/>
      <c r="G198"/>
      <c r="H198"/>
      <c r="I198"/>
      <c r="J198"/>
      <c r="K198"/>
      <c r="L198"/>
      <c r="M198"/>
    </row>
    <row r="199" spans="1:13">
      <c r="A199" s="183"/>
      <c r="B199"/>
      <c r="C199"/>
      <c r="D199"/>
      <c r="E199"/>
      <c r="F199"/>
      <c r="G199"/>
      <c r="H199"/>
      <c r="I199"/>
      <c r="J199"/>
      <c r="K199"/>
      <c r="L199"/>
      <c r="M199"/>
    </row>
    <row r="200" spans="1:13">
      <c r="A200" s="183"/>
      <c r="B200"/>
      <c r="C200"/>
      <c r="D200"/>
      <c r="E200"/>
      <c r="F200"/>
      <c r="G200"/>
      <c r="H200"/>
      <c r="I200"/>
      <c r="J200"/>
      <c r="K200"/>
      <c r="L200"/>
      <c r="M200"/>
    </row>
    <row r="201" spans="1:13">
      <c r="A201" s="183"/>
      <c r="B201"/>
      <c r="C201"/>
      <c r="D201"/>
      <c r="E201"/>
      <c r="F201"/>
      <c r="G201"/>
      <c r="H201"/>
      <c r="I201"/>
      <c r="J201"/>
      <c r="K201"/>
      <c r="L201"/>
      <c r="M201"/>
    </row>
    <row r="202" spans="1:13">
      <c r="A202" s="183"/>
      <c r="B202"/>
      <c r="C202"/>
      <c r="D202"/>
      <c r="E202"/>
      <c r="F202"/>
      <c r="G202"/>
      <c r="H202"/>
      <c r="I202"/>
      <c r="J202"/>
      <c r="K202"/>
      <c r="L202"/>
      <c r="M202"/>
    </row>
    <row r="203" spans="1:13">
      <c r="A203" s="183"/>
      <c r="B203"/>
      <c r="C203"/>
      <c r="D203"/>
      <c r="E203"/>
      <c r="F203"/>
      <c r="G203"/>
      <c r="H203"/>
      <c r="I203"/>
      <c r="J203"/>
      <c r="K203"/>
      <c r="L203"/>
      <c r="M203"/>
    </row>
    <row r="204" spans="1:13">
      <c r="A204" s="183"/>
      <c r="B204"/>
      <c r="C204"/>
      <c r="D204"/>
      <c r="E204"/>
      <c r="F204"/>
      <c r="G204"/>
      <c r="H204"/>
      <c r="I204"/>
      <c r="J204"/>
      <c r="K204"/>
      <c r="L204"/>
      <c r="M204"/>
    </row>
    <row r="205" spans="1:13">
      <c r="A205" s="183"/>
      <c r="B205"/>
      <c r="C205"/>
      <c r="D205"/>
      <c r="E205"/>
      <c r="F205"/>
      <c r="G205"/>
      <c r="H205"/>
      <c r="I205"/>
      <c r="J205"/>
      <c r="K205"/>
      <c r="L205"/>
      <c r="M205"/>
    </row>
    <row r="206" spans="1:13">
      <c r="A206" s="183"/>
      <c r="B206"/>
      <c r="C206"/>
      <c r="D206"/>
      <c r="E206"/>
      <c r="F206"/>
      <c r="G206"/>
      <c r="H206"/>
      <c r="I206"/>
      <c r="J206"/>
      <c r="K206"/>
      <c r="L206"/>
      <c r="M206"/>
    </row>
    <row r="207" spans="1:13">
      <c r="A207" s="183"/>
      <c r="B207"/>
      <c r="C207"/>
      <c r="D207"/>
      <c r="E207"/>
      <c r="F207"/>
      <c r="G207"/>
      <c r="H207"/>
      <c r="I207"/>
      <c r="J207"/>
      <c r="K207"/>
      <c r="L207"/>
      <c r="M207"/>
    </row>
    <row r="208" spans="1:13">
      <c r="A208" s="183"/>
      <c r="B208"/>
      <c r="C208"/>
      <c r="D208"/>
      <c r="E208"/>
      <c r="F208"/>
      <c r="G208"/>
      <c r="H208"/>
      <c r="I208"/>
      <c r="J208"/>
      <c r="K208"/>
      <c r="L208"/>
      <c r="M208"/>
    </row>
    <row r="209" spans="1:13">
      <c r="A209" s="183"/>
      <c r="B209"/>
      <c r="C209"/>
      <c r="D209"/>
      <c r="E209"/>
      <c r="F209"/>
      <c r="G209"/>
      <c r="H209"/>
      <c r="I209"/>
      <c r="J209"/>
      <c r="K209"/>
      <c r="L209"/>
      <c r="M209"/>
    </row>
    <row r="210" spans="1:13">
      <c r="A210" s="183"/>
      <c r="B210"/>
      <c r="C210"/>
      <c r="D210"/>
      <c r="E210"/>
      <c r="F210"/>
      <c r="G210"/>
      <c r="H210"/>
      <c r="I210"/>
      <c r="J210"/>
      <c r="K210"/>
      <c r="L210"/>
      <c r="M210"/>
    </row>
    <row r="211" spans="1:13">
      <c r="A211" s="183"/>
      <c r="B211"/>
      <c r="C211"/>
      <c r="D211"/>
      <c r="E211"/>
      <c r="F211"/>
      <c r="G211"/>
      <c r="H211"/>
      <c r="I211"/>
      <c r="J211"/>
      <c r="K211"/>
      <c r="L211"/>
      <c r="M211"/>
    </row>
    <row r="212" spans="1:13">
      <c r="A212" s="183"/>
      <c r="B212"/>
      <c r="C212"/>
      <c r="D212"/>
      <c r="E212"/>
      <c r="F212"/>
      <c r="G212"/>
      <c r="H212"/>
      <c r="I212"/>
      <c r="J212"/>
      <c r="K212"/>
      <c r="L212"/>
      <c r="M212"/>
    </row>
    <row r="213" spans="1:13">
      <c r="A213" s="183"/>
      <c r="B213"/>
      <c r="C213"/>
      <c r="D213"/>
      <c r="E213"/>
      <c r="F213"/>
      <c r="G213"/>
      <c r="H213"/>
      <c r="I213"/>
      <c r="J213"/>
      <c r="K213"/>
      <c r="L213"/>
      <c r="M213"/>
    </row>
    <row r="214" spans="1:13">
      <c r="A214" s="183"/>
      <c r="B214"/>
      <c r="C214"/>
      <c r="D214"/>
      <c r="E214"/>
      <c r="F214"/>
      <c r="G214"/>
      <c r="H214"/>
      <c r="I214"/>
      <c r="J214"/>
      <c r="K214"/>
      <c r="L214"/>
      <c r="M214"/>
    </row>
    <row r="215" spans="1:13">
      <c r="A215" s="183"/>
      <c r="B215"/>
      <c r="C215"/>
      <c r="D215"/>
      <c r="E215"/>
      <c r="F215"/>
      <c r="G215"/>
      <c r="H215"/>
      <c r="I215"/>
      <c r="J215"/>
      <c r="K215"/>
      <c r="L215"/>
      <c r="M215"/>
    </row>
    <row r="216" spans="1:13">
      <c r="A216" s="183"/>
      <c r="B216"/>
      <c r="C216"/>
      <c r="D216"/>
      <c r="E216"/>
      <c r="F216"/>
      <c r="G216"/>
      <c r="H216"/>
      <c r="I216"/>
      <c r="J216"/>
      <c r="K216"/>
      <c r="L216"/>
      <c r="M216"/>
    </row>
    <row r="217" spans="1:13">
      <c r="A217" s="183"/>
      <c r="B217"/>
      <c r="C217"/>
      <c r="D217"/>
      <c r="E217"/>
      <c r="F217"/>
      <c r="G217"/>
      <c r="H217"/>
      <c r="I217"/>
      <c r="J217"/>
      <c r="K217"/>
      <c r="L217"/>
      <c r="M217"/>
    </row>
    <row r="218" spans="1:13">
      <c r="A218" s="183"/>
      <c r="B218"/>
      <c r="C218"/>
      <c r="D218"/>
      <c r="E218"/>
      <c r="F218"/>
      <c r="G218"/>
      <c r="H218"/>
      <c r="I218"/>
      <c r="J218"/>
      <c r="K218"/>
      <c r="L218"/>
      <c r="M218"/>
    </row>
    <row r="219" spans="1:13">
      <c r="A219" s="183"/>
      <c r="B219"/>
      <c r="C219"/>
      <c r="D219"/>
      <c r="E219"/>
      <c r="F219"/>
      <c r="G219"/>
      <c r="H219"/>
      <c r="I219"/>
      <c r="J219"/>
      <c r="K219"/>
      <c r="L219"/>
      <c r="M219"/>
    </row>
    <row r="220" spans="1:13">
      <c r="A220" s="183"/>
      <c r="B220"/>
      <c r="C220"/>
      <c r="D220"/>
      <c r="E220"/>
      <c r="F220"/>
      <c r="G220"/>
      <c r="H220"/>
      <c r="I220"/>
      <c r="J220"/>
      <c r="K220"/>
      <c r="L220"/>
      <c r="M220"/>
    </row>
    <row r="221" spans="1:13">
      <c r="A221" s="183"/>
      <c r="B221"/>
      <c r="C221"/>
      <c r="D221"/>
      <c r="E221"/>
      <c r="F221"/>
      <c r="G221"/>
      <c r="H221"/>
      <c r="I221"/>
      <c r="J221"/>
      <c r="K221"/>
      <c r="L221"/>
      <c r="M221"/>
    </row>
    <row r="222" spans="1:13">
      <c r="A222" s="183"/>
      <c r="B222"/>
      <c r="C222"/>
      <c r="D222"/>
      <c r="E222"/>
      <c r="F222"/>
      <c r="G222"/>
      <c r="H222"/>
      <c r="I222"/>
      <c r="J222"/>
      <c r="K222"/>
      <c r="L222"/>
      <c r="M222"/>
    </row>
    <row r="223" spans="1:13">
      <c r="A223" s="183"/>
      <c r="B223"/>
      <c r="C223"/>
      <c r="D223"/>
      <c r="E223"/>
      <c r="F223"/>
      <c r="G223"/>
      <c r="H223"/>
      <c r="I223"/>
      <c r="J223"/>
      <c r="K223"/>
      <c r="L223"/>
      <c r="M223"/>
    </row>
    <row r="224" spans="1:13">
      <c r="A224" s="183"/>
      <c r="B224"/>
      <c r="C224"/>
      <c r="D224"/>
      <c r="E224"/>
      <c r="F224"/>
      <c r="G224"/>
      <c r="H224"/>
      <c r="I224"/>
      <c r="J224"/>
      <c r="K224"/>
      <c r="L224"/>
      <c r="M224"/>
    </row>
    <row r="225" spans="1:13">
      <c r="A225" s="183"/>
      <c r="B225"/>
      <c r="C225"/>
      <c r="D225"/>
      <c r="E225"/>
      <c r="F225"/>
      <c r="G225"/>
      <c r="H225"/>
      <c r="I225"/>
      <c r="J225"/>
      <c r="K225"/>
      <c r="L225"/>
      <c r="M225"/>
    </row>
    <row r="226" spans="1:13">
      <c r="A226" s="183"/>
      <c r="B226"/>
      <c r="C226"/>
      <c r="D226"/>
      <c r="E226"/>
      <c r="F226"/>
      <c r="G226"/>
      <c r="H226"/>
      <c r="I226"/>
      <c r="J226"/>
      <c r="K226"/>
      <c r="L226"/>
      <c r="M226"/>
    </row>
    <row r="227" spans="1:13">
      <c r="A227" s="183"/>
      <c r="B227"/>
      <c r="C227"/>
      <c r="D227"/>
      <c r="E227"/>
      <c r="F227"/>
      <c r="G227"/>
      <c r="H227"/>
      <c r="I227"/>
      <c r="J227"/>
      <c r="K227"/>
      <c r="L227"/>
      <c r="M227"/>
    </row>
    <row r="228" spans="1:13">
      <c r="A228" s="183"/>
      <c r="B228"/>
      <c r="C228"/>
      <c r="D228"/>
      <c r="E228"/>
      <c r="F228"/>
      <c r="G228"/>
      <c r="H228"/>
      <c r="I228"/>
      <c r="J228"/>
      <c r="K228"/>
      <c r="L228"/>
      <c r="M228"/>
    </row>
    <row r="229" spans="1:13">
      <c r="A229" s="183"/>
      <c r="B229"/>
      <c r="C229"/>
      <c r="D229"/>
      <c r="E229"/>
      <c r="F229"/>
      <c r="G229"/>
      <c r="H229"/>
      <c r="I229"/>
      <c r="J229"/>
      <c r="K229"/>
      <c r="L229"/>
      <c r="M229"/>
    </row>
    <row r="230" spans="1:13">
      <c r="A230" s="183"/>
      <c r="B230"/>
      <c r="C230"/>
      <c r="D230"/>
      <c r="E230"/>
      <c r="F230"/>
      <c r="G230"/>
      <c r="H230"/>
      <c r="I230"/>
      <c r="J230"/>
      <c r="K230"/>
      <c r="L230"/>
      <c r="M230"/>
    </row>
    <row r="231" spans="1:13">
      <c r="A231" s="183"/>
      <c r="B231"/>
      <c r="C231"/>
      <c r="D231"/>
      <c r="E231"/>
      <c r="F231"/>
      <c r="G231"/>
      <c r="H231"/>
      <c r="I231"/>
      <c r="J231"/>
      <c r="K231"/>
      <c r="L231"/>
      <c r="M231"/>
    </row>
    <row r="232" spans="1:13">
      <c r="A232" s="183"/>
      <c r="B232"/>
      <c r="C232"/>
      <c r="D232"/>
      <c r="E232"/>
      <c r="F232"/>
      <c r="G232"/>
      <c r="H232"/>
      <c r="I232"/>
      <c r="J232"/>
      <c r="K232"/>
      <c r="L232"/>
      <c r="M232"/>
    </row>
    <row r="233" spans="1:13">
      <c r="A233" s="183"/>
      <c r="B233"/>
      <c r="C233"/>
      <c r="D233"/>
      <c r="E233"/>
      <c r="F233"/>
      <c r="G233"/>
      <c r="H233"/>
      <c r="I233"/>
      <c r="J233"/>
      <c r="K233"/>
      <c r="L233"/>
      <c r="M233"/>
    </row>
    <row r="234" spans="1:13">
      <c r="A234" s="183"/>
      <c r="B234"/>
      <c r="C234"/>
      <c r="D234"/>
      <c r="E234"/>
      <c r="F234"/>
      <c r="G234"/>
      <c r="H234"/>
      <c r="I234"/>
      <c r="J234"/>
      <c r="K234"/>
      <c r="L234"/>
      <c r="M234"/>
    </row>
    <row r="235" spans="1:13">
      <c r="A235" s="183"/>
      <c r="B235"/>
      <c r="C235"/>
      <c r="D235"/>
      <c r="E235"/>
      <c r="F235"/>
      <c r="G235"/>
      <c r="H235"/>
      <c r="I235"/>
      <c r="J235"/>
      <c r="K235"/>
      <c r="L235"/>
      <c r="M235"/>
    </row>
    <row r="236" spans="1:13">
      <c r="A236" s="183"/>
      <c r="B236"/>
      <c r="C236"/>
      <c r="D236"/>
      <c r="E236"/>
      <c r="F236"/>
      <c r="G236"/>
      <c r="H236"/>
      <c r="I236"/>
      <c r="J236"/>
      <c r="K236"/>
      <c r="L236"/>
      <c r="M236"/>
    </row>
    <row r="237" spans="1:13">
      <c r="A237" s="183"/>
      <c r="B237"/>
      <c r="C237"/>
      <c r="D237"/>
      <c r="E237"/>
      <c r="F237"/>
      <c r="G237"/>
      <c r="H237"/>
      <c r="I237"/>
      <c r="J237"/>
      <c r="K237"/>
      <c r="L237"/>
      <c r="M237"/>
    </row>
    <row r="238" spans="1:13">
      <c r="A238" s="183"/>
      <c r="B238"/>
      <c r="C238"/>
      <c r="D238"/>
      <c r="E238"/>
      <c r="F238"/>
      <c r="G238"/>
      <c r="H238"/>
      <c r="I238"/>
      <c r="J238"/>
      <c r="K238"/>
      <c r="L238"/>
      <c r="M238"/>
    </row>
    <row r="239" spans="1:13">
      <c r="A239" s="183"/>
      <c r="B239"/>
      <c r="C239"/>
      <c r="D239"/>
      <c r="E239"/>
      <c r="F239"/>
      <c r="G239"/>
      <c r="H239"/>
      <c r="I239"/>
      <c r="J239"/>
      <c r="K239"/>
      <c r="L239"/>
      <c r="M239"/>
    </row>
    <row r="240" spans="1:13">
      <c r="A240" s="183"/>
      <c r="B240"/>
      <c r="C240"/>
      <c r="D240"/>
      <c r="E240"/>
      <c r="F240"/>
      <c r="G240"/>
      <c r="H240"/>
      <c r="I240"/>
      <c r="J240"/>
      <c r="K240"/>
      <c r="L240"/>
      <c r="M240"/>
    </row>
    <row r="241" spans="1:13">
      <c r="A241" s="183"/>
      <c r="B241"/>
      <c r="C241"/>
      <c r="D241"/>
      <c r="E241"/>
      <c r="F241"/>
      <c r="G241"/>
      <c r="H241"/>
      <c r="I241"/>
      <c r="J241"/>
      <c r="K241"/>
      <c r="L241"/>
      <c r="M241"/>
    </row>
    <row r="242" spans="1:13">
      <c r="A242" s="183"/>
      <c r="B242"/>
      <c r="C242"/>
      <c r="D242"/>
      <c r="E242"/>
      <c r="F242"/>
      <c r="G242"/>
      <c r="H242"/>
      <c r="I242"/>
      <c r="J242"/>
      <c r="K242"/>
      <c r="L242"/>
      <c r="M242"/>
    </row>
    <row r="243" spans="1:13">
      <c r="A243" s="183"/>
      <c r="B243"/>
      <c r="C243"/>
      <c r="D243"/>
      <c r="E243"/>
      <c r="F243"/>
      <c r="G243"/>
      <c r="H243"/>
      <c r="I243"/>
      <c r="J243"/>
      <c r="K243"/>
      <c r="L243"/>
      <c r="M243"/>
    </row>
    <row r="244" spans="1:13">
      <c r="A244" s="183"/>
      <c r="B244"/>
      <c r="C244"/>
      <c r="D244"/>
      <c r="E244"/>
      <c r="F244"/>
      <c r="G244"/>
      <c r="H244"/>
      <c r="I244"/>
      <c r="J244"/>
      <c r="K244"/>
      <c r="L244"/>
      <c r="M244"/>
    </row>
    <row r="245" spans="1:13">
      <c r="A245" s="183"/>
      <c r="B245"/>
      <c r="C245"/>
      <c r="D245"/>
      <c r="E245"/>
      <c r="F245"/>
      <c r="G245"/>
      <c r="H245"/>
      <c r="I245"/>
      <c r="J245"/>
      <c r="K245"/>
      <c r="L245"/>
      <c r="M245"/>
    </row>
    <row r="246" spans="1:13">
      <c r="A246" s="183"/>
      <c r="B246"/>
      <c r="C246"/>
      <c r="D246"/>
      <c r="E246"/>
      <c r="F246"/>
      <c r="G246"/>
      <c r="H246"/>
      <c r="I246"/>
      <c r="J246"/>
      <c r="K246"/>
      <c r="L246"/>
      <c r="M246"/>
    </row>
    <row r="247" spans="1:13">
      <c r="A247" s="183"/>
      <c r="B247"/>
      <c r="C247"/>
      <c r="D247"/>
      <c r="E247"/>
      <c r="F247"/>
      <c r="G247"/>
      <c r="H247"/>
      <c r="I247"/>
      <c r="J247"/>
      <c r="K247"/>
      <c r="L247"/>
      <c r="M247"/>
    </row>
    <row r="248" spans="1:13">
      <c r="A248" s="183"/>
      <c r="B248"/>
      <c r="C248"/>
      <c r="D248"/>
      <c r="E248"/>
      <c r="F248"/>
      <c r="G248"/>
      <c r="H248"/>
      <c r="I248"/>
      <c r="J248"/>
      <c r="K248"/>
      <c r="L248"/>
      <c r="M248"/>
    </row>
    <row r="249" spans="1:13">
      <c r="A249" s="183"/>
      <c r="B249"/>
      <c r="C249"/>
      <c r="D249"/>
      <c r="E249"/>
      <c r="F249"/>
      <c r="G249"/>
      <c r="H249"/>
      <c r="I249"/>
      <c r="J249"/>
      <c r="K249"/>
      <c r="L249"/>
      <c r="M249"/>
    </row>
    <row r="250" spans="1:13">
      <c r="A250" s="183"/>
      <c r="B250"/>
      <c r="C250"/>
      <c r="D250"/>
      <c r="E250"/>
      <c r="F250"/>
      <c r="G250"/>
      <c r="H250"/>
      <c r="I250"/>
      <c r="J250"/>
      <c r="K250"/>
      <c r="L250"/>
      <c r="M250"/>
    </row>
    <row r="251" spans="1:13">
      <c r="A251" s="183"/>
      <c r="B251"/>
      <c r="C251"/>
      <c r="D251"/>
      <c r="E251"/>
      <c r="F251"/>
      <c r="G251"/>
      <c r="H251"/>
      <c r="I251"/>
      <c r="J251"/>
      <c r="K251"/>
      <c r="L251"/>
      <c r="M251"/>
    </row>
    <row r="252" spans="1:13">
      <c r="A252" s="183"/>
      <c r="B252"/>
      <c r="C252"/>
      <c r="D252"/>
      <c r="E252"/>
      <c r="F252"/>
      <c r="G252"/>
      <c r="H252"/>
      <c r="I252"/>
      <c r="J252"/>
      <c r="K252"/>
      <c r="L252"/>
      <c r="M252"/>
    </row>
    <row r="253" spans="1:13">
      <c r="A253" s="183"/>
      <c r="B253"/>
      <c r="C253"/>
      <c r="D253"/>
      <c r="E253"/>
      <c r="F253"/>
      <c r="G253"/>
      <c r="H253"/>
      <c r="I253"/>
      <c r="J253"/>
      <c r="K253"/>
      <c r="L253"/>
      <c r="M253"/>
    </row>
    <row r="254" spans="1:13">
      <c r="A254" s="183"/>
      <c r="B254"/>
      <c r="C254"/>
      <c r="D254"/>
      <c r="E254"/>
      <c r="F254"/>
      <c r="G254"/>
      <c r="H254"/>
      <c r="I254"/>
      <c r="J254"/>
      <c r="K254"/>
      <c r="L254"/>
      <c r="M254"/>
    </row>
    <row r="255" spans="1:13">
      <c r="A255" s="183"/>
      <c r="B255"/>
      <c r="C255"/>
      <c r="D255"/>
      <c r="E255"/>
      <c r="F255"/>
      <c r="G255"/>
      <c r="H255"/>
      <c r="I255"/>
      <c r="J255"/>
      <c r="K255"/>
      <c r="L255"/>
      <c r="M255"/>
    </row>
    <row r="256" spans="1:13">
      <c r="A256" s="183"/>
      <c r="B256"/>
      <c r="C256"/>
      <c r="D256"/>
      <c r="E256"/>
      <c r="F256"/>
      <c r="G256"/>
      <c r="H256"/>
      <c r="I256"/>
      <c r="J256"/>
      <c r="K256"/>
      <c r="L256"/>
      <c r="M256"/>
    </row>
    <row r="257" spans="1:13">
      <c r="A257" s="183"/>
      <c r="B257"/>
      <c r="C257"/>
      <c r="D257"/>
      <c r="E257"/>
      <c r="F257"/>
      <c r="G257"/>
      <c r="H257"/>
      <c r="I257"/>
      <c r="J257"/>
      <c r="K257"/>
      <c r="L257"/>
      <c r="M257"/>
    </row>
    <row r="258" spans="1:13">
      <c r="A258" s="183"/>
      <c r="B258"/>
      <c r="C258"/>
      <c r="D258"/>
      <c r="E258"/>
      <c r="F258"/>
      <c r="G258"/>
      <c r="H258"/>
      <c r="I258"/>
      <c r="J258"/>
      <c r="K258"/>
      <c r="L258"/>
      <c r="M258"/>
    </row>
    <row r="259" spans="1:13">
      <c r="A259" s="183"/>
      <c r="B259"/>
      <c r="C259"/>
      <c r="D259"/>
      <c r="E259"/>
      <c r="F259"/>
      <c r="G259"/>
      <c r="H259"/>
      <c r="I259"/>
      <c r="J259"/>
      <c r="K259"/>
      <c r="L259"/>
      <c r="M259"/>
    </row>
    <row r="260" spans="1:13">
      <c r="A260" s="183"/>
      <c r="B260"/>
      <c r="C260"/>
      <c r="D260"/>
      <c r="E260"/>
      <c r="F260"/>
      <c r="G260"/>
      <c r="H260"/>
      <c r="I260"/>
      <c r="J260"/>
      <c r="K260"/>
      <c r="L260"/>
      <c r="M260"/>
    </row>
    <row r="261" spans="1:13">
      <c r="A261" s="183"/>
      <c r="B261"/>
      <c r="C261"/>
      <c r="D261"/>
      <c r="E261"/>
      <c r="F261"/>
      <c r="G261"/>
      <c r="H261"/>
      <c r="I261"/>
      <c r="J261"/>
      <c r="K261"/>
      <c r="L261"/>
      <c r="M261"/>
    </row>
    <row r="262" spans="1:13">
      <c r="A262" s="183"/>
      <c r="B262"/>
      <c r="C262"/>
      <c r="D262"/>
      <c r="E262"/>
      <c r="F262"/>
      <c r="G262"/>
      <c r="H262"/>
      <c r="I262"/>
      <c r="J262"/>
      <c r="K262"/>
      <c r="L262"/>
      <c r="M262"/>
    </row>
    <row r="263" spans="1:13">
      <c r="A263" s="183"/>
      <c r="B263"/>
      <c r="C263"/>
      <c r="D263"/>
      <c r="E263"/>
      <c r="F263"/>
      <c r="G263"/>
      <c r="H263"/>
      <c r="I263"/>
      <c r="J263"/>
      <c r="K263"/>
      <c r="L263"/>
      <c r="M263"/>
    </row>
    <row r="264" spans="1:13">
      <c r="A264" s="183"/>
      <c r="B264"/>
      <c r="C264"/>
      <c r="D264"/>
      <c r="E264"/>
      <c r="F264"/>
      <c r="G264"/>
      <c r="H264"/>
      <c r="I264"/>
      <c r="J264"/>
      <c r="K264"/>
      <c r="L264"/>
      <c r="M264"/>
    </row>
    <row r="265" spans="1:13">
      <c r="A265" s="183"/>
      <c r="B265"/>
      <c r="C265"/>
      <c r="D265"/>
      <c r="E265"/>
      <c r="F265"/>
      <c r="G265"/>
      <c r="H265"/>
      <c r="I265"/>
      <c r="J265"/>
      <c r="K265"/>
      <c r="L265"/>
      <c r="M265"/>
    </row>
    <row r="266" spans="1:13">
      <c r="A266" s="183"/>
      <c r="B266"/>
      <c r="C266"/>
      <c r="D266"/>
      <c r="E266"/>
      <c r="F266"/>
      <c r="G266"/>
      <c r="H266"/>
      <c r="I266"/>
      <c r="J266"/>
      <c r="K266"/>
      <c r="L266"/>
      <c r="M266"/>
    </row>
    <row r="267" spans="1:13">
      <c r="A267" s="183"/>
      <c r="B267"/>
      <c r="C267"/>
      <c r="D267"/>
      <c r="E267"/>
      <c r="F267"/>
      <c r="G267"/>
      <c r="H267"/>
      <c r="I267"/>
      <c r="J267"/>
      <c r="K267"/>
      <c r="L267"/>
      <c r="M267"/>
    </row>
    <row r="268" spans="1:13">
      <c r="A268" s="183"/>
      <c r="B268"/>
      <c r="C268"/>
      <c r="D268"/>
      <c r="E268"/>
      <c r="F268"/>
      <c r="G268"/>
      <c r="H268"/>
      <c r="I268"/>
      <c r="J268"/>
      <c r="K268"/>
      <c r="L268"/>
      <c r="M268"/>
    </row>
    <row r="269" spans="1:13">
      <c r="A269" s="183"/>
      <c r="B269"/>
      <c r="C269"/>
      <c r="D269"/>
      <c r="E269"/>
      <c r="F269"/>
      <c r="G269"/>
      <c r="H269"/>
      <c r="I269"/>
      <c r="J269"/>
      <c r="K269"/>
      <c r="L269"/>
      <c r="M269"/>
    </row>
    <row r="270" spans="1:13">
      <c r="A270" s="183"/>
      <c r="B270"/>
      <c r="C270"/>
      <c r="D270"/>
      <c r="E270"/>
      <c r="F270"/>
      <c r="G270"/>
      <c r="H270"/>
      <c r="I270"/>
      <c r="J270"/>
      <c r="K270"/>
      <c r="L270"/>
      <c r="M270"/>
    </row>
    <row r="271" spans="1:13">
      <c r="A271" s="183"/>
      <c r="B271"/>
      <c r="C271"/>
      <c r="D271"/>
      <c r="E271"/>
      <c r="F271"/>
      <c r="G271"/>
      <c r="H271"/>
      <c r="I271"/>
      <c r="J271"/>
      <c r="K271"/>
      <c r="L271"/>
      <c r="M271"/>
    </row>
    <row r="272" spans="1:13">
      <c r="A272" s="183"/>
      <c r="B272"/>
      <c r="C272"/>
      <c r="D272"/>
      <c r="E272"/>
      <c r="F272"/>
      <c r="G272"/>
      <c r="H272"/>
      <c r="I272"/>
      <c r="J272"/>
      <c r="K272"/>
      <c r="L272"/>
      <c r="M272"/>
    </row>
    <row r="273" spans="1:13">
      <c r="A273" s="183"/>
      <c r="B273"/>
      <c r="C273"/>
      <c r="D273"/>
      <c r="E273"/>
      <c r="F273"/>
      <c r="G273"/>
      <c r="H273"/>
      <c r="I273"/>
      <c r="J273"/>
      <c r="K273"/>
      <c r="L273"/>
      <c r="M273"/>
    </row>
    <row r="274" spans="1:13">
      <c r="A274" s="183"/>
      <c r="B274"/>
      <c r="C274"/>
      <c r="D274"/>
      <c r="E274"/>
      <c r="F274"/>
      <c r="G274"/>
      <c r="H274"/>
      <c r="I274"/>
      <c r="J274"/>
      <c r="K274"/>
      <c r="L274"/>
      <c r="M274"/>
    </row>
    <row r="275" spans="1:13">
      <c r="A275" s="183"/>
      <c r="B275"/>
      <c r="C275"/>
      <c r="D275"/>
      <c r="E275"/>
      <c r="F275"/>
      <c r="G275"/>
      <c r="H275"/>
      <c r="I275"/>
      <c r="J275"/>
      <c r="K275"/>
      <c r="L275"/>
      <c r="M275"/>
    </row>
    <row r="276" spans="1:13">
      <c r="A276" s="183"/>
      <c r="B276"/>
      <c r="C276"/>
      <c r="D276"/>
      <c r="E276"/>
      <c r="F276"/>
      <c r="G276"/>
      <c r="H276"/>
      <c r="I276"/>
      <c r="J276"/>
      <c r="K276"/>
      <c r="L276"/>
      <c r="M276"/>
    </row>
    <row r="277" spans="1:13">
      <c r="A277" s="183"/>
      <c r="B277"/>
      <c r="C277"/>
      <c r="D277"/>
      <c r="E277"/>
      <c r="F277"/>
      <c r="G277"/>
      <c r="H277"/>
      <c r="I277"/>
      <c r="J277"/>
      <c r="K277"/>
      <c r="L277"/>
      <c r="M277"/>
    </row>
    <row r="278" spans="1:13">
      <c r="A278" s="183"/>
      <c r="B278"/>
      <c r="C278"/>
      <c r="D278"/>
      <c r="E278"/>
      <c r="F278"/>
      <c r="G278"/>
      <c r="H278"/>
      <c r="I278"/>
      <c r="J278"/>
      <c r="K278"/>
      <c r="L278"/>
      <c r="M278"/>
    </row>
    <row r="279" spans="1:13">
      <c r="A279" s="183"/>
      <c r="B279"/>
      <c r="C279"/>
      <c r="D279"/>
      <c r="E279"/>
      <c r="F279"/>
      <c r="G279"/>
      <c r="H279"/>
      <c r="I279"/>
      <c r="J279"/>
      <c r="K279"/>
      <c r="L279"/>
      <c r="M279"/>
    </row>
    <row r="280" spans="1:13">
      <c r="A280" s="183"/>
      <c r="B280"/>
      <c r="C280"/>
      <c r="D280"/>
      <c r="E280"/>
      <c r="F280"/>
      <c r="G280"/>
      <c r="H280"/>
      <c r="I280"/>
      <c r="J280"/>
      <c r="K280"/>
      <c r="L280"/>
      <c r="M280"/>
    </row>
    <row r="281" spans="1:13">
      <c r="A281" s="183"/>
      <c r="B281"/>
      <c r="C281"/>
      <c r="D281"/>
      <c r="E281"/>
      <c r="F281"/>
      <c r="G281"/>
      <c r="H281"/>
      <c r="I281"/>
      <c r="J281"/>
      <c r="K281"/>
      <c r="L281"/>
      <c r="M281"/>
    </row>
    <row r="282" spans="1:13">
      <c r="A282" s="183"/>
      <c r="B282"/>
      <c r="C282"/>
      <c r="D282"/>
      <c r="E282"/>
      <c r="F282"/>
      <c r="G282"/>
      <c r="H282"/>
      <c r="I282"/>
      <c r="J282"/>
      <c r="K282"/>
      <c r="L282"/>
      <c r="M282"/>
    </row>
    <row r="283" spans="1:13">
      <c r="A283" s="183"/>
      <c r="B283"/>
      <c r="C283"/>
      <c r="D283"/>
      <c r="E283"/>
      <c r="F283"/>
      <c r="G283"/>
      <c r="H283"/>
      <c r="I283"/>
      <c r="J283"/>
      <c r="K283"/>
      <c r="L283"/>
      <c r="M283"/>
    </row>
    <row r="284" spans="1:13">
      <c r="A284" s="183"/>
      <c r="B284"/>
      <c r="C284"/>
      <c r="D284"/>
      <c r="E284"/>
      <c r="F284"/>
      <c r="G284"/>
      <c r="H284"/>
      <c r="I284"/>
      <c r="J284"/>
      <c r="K284"/>
      <c r="L284"/>
      <c r="M284"/>
    </row>
    <row r="285" spans="1:13">
      <c r="A285" s="183"/>
      <c r="B285"/>
      <c r="C285"/>
      <c r="D285"/>
      <c r="E285"/>
      <c r="F285"/>
      <c r="G285"/>
      <c r="H285"/>
      <c r="I285"/>
      <c r="J285"/>
      <c r="K285"/>
      <c r="L285"/>
      <c r="M285"/>
    </row>
    <row r="286" spans="1:13">
      <c r="A286" s="183"/>
      <c r="B286"/>
      <c r="C286"/>
      <c r="D286"/>
      <c r="E286"/>
      <c r="F286"/>
      <c r="G286"/>
      <c r="H286"/>
      <c r="I286"/>
      <c r="J286"/>
      <c r="K286"/>
      <c r="L286"/>
      <c r="M286"/>
    </row>
    <row r="287" spans="1:13">
      <c r="A287" s="183"/>
      <c r="B287"/>
      <c r="C287"/>
      <c r="D287"/>
      <c r="E287"/>
      <c r="F287"/>
      <c r="G287"/>
      <c r="H287"/>
      <c r="I287"/>
      <c r="J287"/>
      <c r="K287"/>
      <c r="L287"/>
      <c r="M287"/>
    </row>
    <row r="288" spans="1:13">
      <c r="A288" s="183"/>
      <c r="B288"/>
      <c r="C288"/>
      <c r="D288"/>
      <c r="E288"/>
      <c r="F288"/>
      <c r="G288"/>
      <c r="H288"/>
      <c r="I288"/>
      <c r="J288"/>
      <c r="K288"/>
      <c r="L288"/>
      <c r="M288"/>
    </row>
    <row r="289" spans="1:13">
      <c r="A289" s="183"/>
      <c r="B289"/>
      <c r="C289"/>
      <c r="D289"/>
      <c r="E289"/>
      <c r="F289"/>
      <c r="G289"/>
      <c r="H289"/>
      <c r="I289"/>
      <c r="J289"/>
      <c r="K289"/>
      <c r="L289"/>
      <c r="M289"/>
    </row>
    <row r="290" spans="1:13">
      <c r="A290" s="183"/>
      <c r="B290"/>
      <c r="C290"/>
      <c r="D290"/>
      <c r="E290"/>
      <c r="F290"/>
      <c r="G290"/>
      <c r="H290"/>
      <c r="I290"/>
      <c r="J290"/>
      <c r="K290"/>
      <c r="L290"/>
      <c r="M290"/>
    </row>
    <row r="291" spans="1:13">
      <c r="A291" s="183"/>
      <c r="B291"/>
      <c r="C291"/>
      <c r="D291"/>
      <c r="E291"/>
      <c r="F291"/>
      <c r="G291"/>
      <c r="H291"/>
      <c r="I291"/>
      <c r="J291"/>
      <c r="K291"/>
      <c r="L291"/>
      <c r="M291"/>
    </row>
    <row r="292" spans="1:13">
      <c r="A292" s="183"/>
      <c r="B292"/>
      <c r="C292"/>
      <c r="D292"/>
      <c r="E292"/>
      <c r="F292"/>
      <c r="G292"/>
      <c r="H292"/>
      <c r="I292"/>
      <c r="J292"/>
      <c r="K292"/>
      <c r="L292"/>
      <c r="M292"/>
    </row>
    <row r="293" spans="1:13">
      <c r="A293" s="183"/>
      <c r="B293"/>
      <c r="C293"/>
      <c r="D293"/>
      <c r="E293"/>
      <c r="F293"/>
      <c r="G293"/>
      <c r="H293"/>
      <c r="I293"/>
      <c r="J293"/>
      <c r="K293"/>
      <c r="L293"/>
      <c r="M293"/>
    </row>
    <row r="294" spans="1:13">
      <c r="A294" s="183"/>
      <c r="B294"/>
      <c r="C294"/>
      <c r="D294"/>
      <c r="E294"/>
      <c r="F294"/>
      <c r="G294"/>
      <c r="H294"/>
      <c r="I294"/>
      <c r="J294"/>
      <c r="K294"/>
      <c r="L294"/>
      <c r="M294"/>
    </row>
    <row r="295" spans="1:13">
      <c r="A295" s="183"/>
      <c r="B295"/>
      <c r="C295"/>
      <c r="D295"/>
      <c r="E295"/>
      <c r="F295"/>
      <c r="G295"/>
      <c r="H295"/>
      <c r="I295"/>
      <c r="J295"/>
      <c r="K295"/>
      <c r="L295"/>
      <c r="M295"/>
    </row>
    <row r="296" spans="1:13">
      <c r="A296" s="183"/>
      <c r="B296"/>
      <c r="C296"/>
      <c r="D296"/>
      <c r="E296"/>
      <c r="F296"/>
      <c r="G296"/>
      <c r="H296"/>
      <c r="I296"/>
      <c r="J296"/>
      <c r="K296"/>
      <c r="L296"/>
      <c r="M296"/>
    </row>
    <row r="297" spans="1:13">
      <c r="A297" s="183"/>
      <c r="B297"/>
      <c r="C297"/>
      <c r="D297"/>
      <c r="E297"/>
      <c r="F297"/>
      <c r="G297"/>
      <c r="H297"/>
      <c r="I297"/>
      <c r="J297"/>
      <c r="K297"/>
      <c r="L297"/>
      <c r="M297"/>
    </row>
    <row r="298" spans="1:13">
      <c r="A298" s="183"/>
      <c r="B298"/>
      <c r="C298"/>
      <c r="D298"/>
      <c r="E298"/>
      <c r="F298"/>
      <c r="G298"/>
      <c r="H298"/>
      <c r="I298"/>
      <c r="J298"/>
      <c r="K298"/>
      <c r="L298"/>
      <c r="M298"/>
    </row>
    <row r="299" spans="1:13">
      <c r="A299" s="183"/>
      <c r="B299"/>
      <c r="C299"/>
      <c r="D299"/>
      <c r="E299"/>
      <c r="F299"/>
      <c r="G299"/>
      <c r="H299"/>
      <c r="I299"/>
      <c r="J299"/>
      <c r="K299"/>
      <c r="L299"/>
      <c r="M299"/>
    </row>
    <row r="300" spans="1:13">
      <c r="A300" s="183"/>
      <c r="B300"/>
      <c r="C300"/>
      <c r="D300"/>
      <c r="E300"/>
      <c r="F300"/>
      <c r="G300"/>
      <c r="H300"/>
      <c r="I300"/>
      <c r="J300"/>
      <c r="K300"/>
      <c r="L300"/>
      <c r="M300"/>
    </row>
    <row r="301" spans="1:13">
      <c r="A301" s="183"/>
      <c r="B301"/>
      <c r="C301"/>
      <c r="D301"/>
      <c r="E301"/>
      <c r="F301"/>
      <c r="G301"/>
      <c r="H301"/>
      <c r="I301"/>
      <c r="J301"/>
      <c r="K301"/>
      <c r="L301"/>
      <c r="M301"/>
    </row>
    <row r="302" spans="1:13">
      <c r="A302" s="183"/>
      <c r="B302"/>
      <c r="C302"/>
      <c r="D302"/>
      <c r="E302"/>
      <c r="F302"/>
      <c r="G302"/>
      <c r="H302"/>
      <c r="I302"/>
      <c r="J302"/>
      <c r="K302"/>
      <c r="L302"/>
      <c r="M302"/>
    </row>
    <row r="303" spans="1:13">
      <c r="A303" s="183"/>
      <c r="B303"/>
      <c r="C303"/>
      <c r="D303"/>
      <c r="E303"/>
      <c r="F303"/>
      <c r="G303"/>
      <c r="H303"/>
      <c r="I303"/>
      <c r="J303"/>
      <c r="K303"/>
      <c r="L303"/>
      <c r="M303"/>
    </row>
    <row r="304" spans="1:13">
      <c r="A304" s="183"/>
      <c r="B304"/>
      <c r="C304"/>
      <c r="D304"/>
      <c r="E304"/>
      <c r="F304"/>
      <c r="G304"/>
      <c r="H304"/>
      <c r="I304"/>
      <c r="J304"/>
      <c r="K304"/>
      <c r="L304"/>
      <c r="M304"/>
    </row>
    <row r="305" spans="1:13">
      <c r="A305" s="183"/>
      <c r="B305"/>
      <c r="C305"/>
      <c r="D305"/>
      <c r="E305"/>
      <c r="F305"/>
      <c r="G305"/>
      <c r="H305"/>
      <c r="I305"/>
      <c r="J305"/>
      <c r="K305"/>
      <c r="L305"/>
      <c r="M305"/>
    </row>
    <row r="306" spans="1:13">
      <c r="A306" s="183"/>
      <c r="B306"/>
      <c r="C306"/>
      <c r="D306"/>
      <c r="E306"/>
      <c r="F306"/>
      <c r="G306"/>
      <c r="H306"/>
      <c r="I306"/>
      <c r="J306"/>
      <c r="K306"/>
      <c r="L306"/>
      <c r="M306"/>
    </row>
    <row r="307" spans="1:13">
      <c r="A307" s="183"/>
      <c r="B307"/>
      <c r="C307"/>
      <c r="D307"/>
      <c r="E307"/>
      <c r="F307"/>
      <c r="G307"/>
      <c r="H307"/>
      <c r="I307"/>
      <c r="J307"/>
      <c r="K307"/>
      <c r="L307"/>
      <c r="M307"/>
    </row>
    <row r="308" spans="1:13">
      <c r="A308" s="183"/>
      <c r="B308"/>
      <c r="C308"/>
      <c r="D308"/>
      <c r="E308"/>
      <c r="F308"/>
      <c r="G308"/>
      <c r="H308"/>
      <c r="I308"/>
      <c r="J308"/>
      <c r="K308"/>
      <c r="L308"/>
      <c r="M308"/>
    </row>
    <row r="309" spans="1:13">
      <c r="A309" s="183"/>
      <c r="B309"/>
      <c r="C309"/>
      <c r="D309"/>
      <c r="E309"/>
      <c r="F309"/>
      <c r="G309"/>
      <c r="H309"/>
      <c r="I309"/>
      <c r="J309"/>
      <c r="K309"/>
      <c r="L309"/>
      <c r="M309"/>
    </row>
    <row r="310" spans="1:13">
      <c r="A310" s="183"/>
      <c r="B310"/>
      <c r="C310"/>
      <c r="D310"/>
      <c r="E310"/>
      <c r="F310"/>
      <c r="G310"/>
      <c r="H310"/>
      <c r="I310"/>
      <c r="J310"/>
      <c r="K310"/>
      <c r="L310"/>
      <c r="M310"/>
    </row>
    <row r="311" spans="1:13">
      <c r="A311" s="183"/>
      <c r="B311"/>
      <c r="C311"/>
      <c r="D311"/>
      <c r="E311"/>
      <c r="F311"/>
      <c r="G311"/>
      <c r="H311"/>
      <c r="I311"/>
      <c r="J311"/>
      <c r="K311"/>
      <c r="L311"/>
      <c r="M311"/>
    </row>
    <row r="312" spans="1:13">
      <c r="A312" s="183"/>
      <c r="B312"/>
      <c r="C312"/>
      <c r="D312"/>
      <c r="E312"/>
      <c r="F312"/>
      <c r="G312"/>
      <c r="H312"/>
      <c r="I312"/>
      <c r="J312"/>
      <c r="K312"/>
      <c r="L312"/>
      <c r="M312"/>
    </row>
    <row r="313" spans="1:13">
      <c r="A313" s="183"/>
      <c r="B313"/>
      <c r="C313"/>
      <c r="D313"/>
      <c r="E313"/>
      <c r="F313"/>
      <c r="G313"/>
      <c r="H313"/>
      <c r="I313"/>
      <c r="J313"/>
      <c r="K313"/>
      <c r="L313"/>
      <c r="M313"/>
    </row>
    <row r="314" spans="1:13">
      <c r="A314" s="183"/>
      <c r="B314"/>
      <c r="C314"/>
      <c r="D314"/>
      <c r="E314"/>
      <c r="F314"/>
      <c r="G314"/>
      <c r="H314"/>
      <c r="I314"/>
      <c r="J314"/>
      <c r="K314"/>
      <c r="L314"/>
      <c r="M314"/>
    </row>
    <row r="315" spans="1:13">
      <c r="A315" s="183"/>
      <c r="B315"/>
      <c r="C315"/>
      <c r="D315"/>
      <c r="E315"/>
      <c r="F315"/>
      <c r="G315"/>
      <c r="H315"/>
      <c r="I315"/>
      <c r="J315"/>
      <c r="K315"/>
      <c r="L315"/>
      <c r="M315"/>
    </row>
    <row r="316" spans="1:13">
      <c r="A316" s="183"/>
      <c r="B316"/>
      <c r="C316"/>
      <c r="D316"/>
      <c r="E316"/>
      <c r="F316"/>
      <c r="G316"/>
      <c r="H316"/>
      <c r="I316"/>
      <c r="J316"/>
      <c r="K316"/>
      <c r="L316"/>
      <c r="M316"/>
    </row>
    <row r="317" spans="1:13">
      <c r="A317" s="183"/>
      <c r="B317"/>
      <c r="C317"/>
      <c r="D317"/>
      <c r="E317"/>
      <c r="F317"/>
      <c r="G317"/>
      <c r="H317"/>
      <c r="I317"/>
      <c r="J317"/>
      <c r="K317"/>
      <c r="L317"/>
      <c r="M317"/>
    </row>
    <row r="318" spans="1:13">
      <c r="A318" s="183"/>
      <c r="B318"/>
      <c r="C318"/>
      <c r="D318"/>
      <c r="E318"/>
      <c r="F318"/>
      <c r="G318"/>
      <c r="H318"/>
      <c r="I318"/>
      <c r="J318"/>
      <c r="K318"/>
      <c r="L318"/>
      <c r="M318"/>
    </row>
    <row r="319" spans="1:13">
      <c r="A319" s="183"/>
      <c r="B319"/>
      <c r="C319"/>
      <c r="D319"/>
      <c r="E319"/>
      <c r="F319"/>
      <c r="G319"/>
      <c r="H319"/>
      <c r="I319"/>
      <c r="J319"/>
      <c r="K319"/>
      <c r="L319"/>
      <c r="M319"/>
    </row>
    <row r="320" spans="1:13">
      <c r="A320" s="183"/>
      <c r="B320"/>
      <c r="C320"/>
      <c r="D320"/>
      <c r="E320"/>
      <c r="F320"/>
      <c r="G320"/>
      <c r="H320"/>
      <c r="I320"/>
      <c r="J320"/>
      <c r="K320"/>
      <c r="L320"/>
      <c r="M320"/>
    </row>
    <row r="321" spans="1:13">
      <c r="A321" s="183"/>
      <c r="B321"/>
      <c r="C321"/>
      <c r="D321"/>
      <c r="E321"/>
      <c r="F321"/>
      <c r="G321"/>
      <c r="H321"/>
      <c r="I321"/>
      <c r="J321"/>
      <c r="K321"/>
      <c r="L321"/>
      <c r="M321"/>
    </row>
    <row r="322" spans="1:13">
      <c r="A322" s="183"/>
      <c r="B322"/>
      <c r="C322"/>
      <c r="D322"/>
      <c r="E322"/>
      <c r="F322"/>
      <c r="G322"/>
      <c r="H322"/>
      <c r="I322"/>
      <c r="J322"/>
      <c r="K322"/>
      <c r="L322"/>
      <c r="M322"/>
    </row>
    <row r="323" spans="1:13">
      <c r="A323" s="183"/>
      <c r="B323"/>
      <c r="C323"/>
      <c r="D323"/>
      <c r="E323"/>
      <c r="F323"/>
      <c r="G323"/>
      <c r="H323"/>
      <c r="I323"/>
      <c r="J323"/>
      <c r="K323"/>
      <c r="L323"/>
      <c r="M323"/>
    </row>
    <row r="324" spans="1:13">
      <c r="A324" s="183"/>
      <c r="B324"/>
      <c r="C324"/>
      <c r="D324"/>
      <c r="E324"/>
      <c r="F324"/>
      <c r="G324"/>
      <c r="H324"/>
      <c r="I324"/>
      <c r="J324"/>
      <c r="K324"/>
      <c r="L324"/>
      <c r="M324"/>
    </row>
    <row r="325" spans="1:13">
      <c r="A325" s="183"/>
      <c r="B325"/>
      <c r="C325"/>
      <c r="D325"/>
      <c r="E325"/>
      <c r="F325"/>
      <c r="G325"/>
      <c r="H325"/>
      <c r="I325"/>
      <c r="J325"/>
      <c r="K325"/>
      <c r="L325"/>
      <c r="M325"/>
    </row>
    <row r="326" spans="1:13">
      <c r="A326" s="183"/>
      <c r="B326"/>
      <c r="C326"/>
      <c r="D326"/>
      <c r="E326"/>
      <c r="F326"/>
      <c r="G326"/>
      <c r="H326"/>
      <c r="I326"/>
      <c r="J326"/>
      <c r="K326"/>
      <c r="L326"/>
      <c r="M326"/>
    </row>
    <row r="327" spans="1:13">
      <c r="A327" s="183"/>
      <c r="B327"/>
      <c r="C327"/>
      <c r="D327"/>
      <c r="E327"/>
      <c r="F327"/>
      <c r="G327"/>
      <c r="H327"/>
      <c r="I327"/>
      <c r="J327"/>
      <c r="K327"/>
      <c r="L327"/>
      <c r="M327"/>
    </row>
    <row r="328" spans="1:13">
      <c r="A328" s="183"/>
      <c r="B328"/>
      <c r="C328"/>
      <c r="D328"/>
      <c r="E328"/>
      <c r="F328"/>
      <c r="G328"/>
      <c r="H328"/>
      <c r="I328"/>
      <c r="J328"/>
      <c r="K328"/>
      <c r="L328"/>
      <c r="M328"/>
    </row>
    <row r="329" spans="1:13">
      <c r="A329" s="183"/>
      <c r="B329"/>
      <c r="C329"/>
      <c r="D329"/>
      <c r="E329"/>
      <c r="F329"/>
      <c r="G329"/>
      <c r="H329"/>
      <c r="I329"/>
      <c r="J329"/>
      <c r="K329"/>
      <c r="L329"/>
      <c r="M329"/>
    </row>
    <row r="330" spans="1:13">
      <c r="A330" s="183"/>
      <c r="B330"/>
      <c r="C330"/>
      <c r="D330"/>
      <c r="E330"/>
      <c r="F330"/>
      <c r="G330"/>
      <c r="H330"/>
      <c r="I330"/>
      <c r="J330"/>
      <c r="K330"/>
      <c r="L330"/>
      <c r="M330"/>
    </row>
    <row r="331" spans="1:13">
      <c r="A331" s="183"/>
      <c r="B331"/>
      <c r="C331"/>
      <c r="D331"/>
      <c r="E331"/>
      <c r="F331"/>
      <c r="G331"/>
      <c r="H331"/>
      <c r="I331"/>
      <c r="J331"/>
      <c r="K331"/>
      <c r="L331"/>
      <c r="M331"/>
    </row>
    <row r="332" spans="1:13">
      <c r="A332" s="183"/>
      <c r="B332"/>
      <c r="C332"/>
      <c r="D332"/>
      <c r="E332"/>
      <c r="F332"/>
      <c r="G332"/>
      <c r="H332"/>
      <c r="I332"/>
      <c r="J332"/>
      <c r="K332"/>
      <c r="L332"/>
      <c r="M332"/>
    </row>
    <row r="333" spans="1:13">
      <c r="A333" s="183"/>
      <c r="B333"/>
      <c r="C333"/>
      <c r="D333"/>
      <c r="E333"/>
      <c r="F333"/>
      <c r="G333"/>
      <c r="H333"/>
      <c r="I333"/>
      <c r="J333"/>
      <c r="K333"/>
      <c r="L333"/>
      <c r="M333"/>
    </row>
    <row r="334" spans="1:13">
      <c r="A334" s="183"/>
      <c r="B334"/>
      <c r="C334"/>
      <c r="D334"/>
      <c r="E334"/>
      <c r="F334"/>
      <c r="G334"/>
      <c r="H334"/>
      <c r="I334"/>
      <c r="J334"/>
      <c r="K334"/>
      <c r="L334"/>
      <c r="M334"/>
    </row>
    <row r="335" spans="1:13">
      <c r="A335" s="183"/>
      <c r="B335"/>
      <c r="C335"/>
      <c r="D335"/>
      <c r="E335"/>
      <c r="F335"/>
      <c r="G335"/>
      <c r="H335"/>
      <c r="I335"/>
      <c r="J335"/>
      <c r="K335"/>
      <c r="L335"/>
      <c r="M335"/>
    </row>
    <row r="336" spans="1:13">
      <c r="A336" s="183"/>
      <c r="B336"/>
      <c r="C336"/>
      <c r="D336"/>
      <c r="E336"/>
      <c r="F336"/>
      <c r="G336"/>
      <c r="H336"/>
      <c r="I336"/>
      <c r="J336"/>
      <c r="K336"/>
      <c r="L336"/>
      <c r="M336"/>
    </row>
    <row r="337" spans="1:13">
      <c r="A337" s="183"/>
      <c r="B337"/>
      <c r="C337"/>
      <c r="D337"/>
      <c r="E337"/>
      <c r="F337"/>
      <c r="G337"/>
      <c r="H337"/>
      <c r="I337"/>
      <c r="J337"/>
      <c r="K337"/>
      <c r="L337"/>
      <c r="M337"/>
    </row>
    <row r="338" spans="1:13">
      <c r="A338" s="183"/>
      <c r="B338"/>
      <c r="C338"/>
      <c r="D338"/>
      <c r="E338"/>
      <c r="F338"/>
      <c r="G338"/>
      <c r="H338"/>
      <c r="I338"/>
      <c r="J338"/>
      <c r="K338"/>
      <c r="L338"/>
      <c r="M338"/>
    </row>
    <row r="339" spans="1:13">
      <c r="A339" s="183"/>
      <c r="B339"/>
      <c r="C339"/>
      <c r="D339"/>
      <c r="E339"/>
      <c r="F339"/>
      <c r="G339"/>
      <c r="H339"/>
      <c r="I339"/>
      <c r="J339"/>
      <c r="K339"/>
      <c r="L339"/>
      <c r="M339"/>
    </row>
    <row r="340" spans="1:13">
      <c r="A340" s="183"/>
      <c r="B340"/>
      <c r="C340"/>
      <c r="D340"/>
      <c r="E340"/>
      <c r="F340"/>
      <c r="G340"/>
      <c r="H340"/>
      <c r="I340"/>
      <c r="J340"/>
      <c r="K340"/>
      <c r="L340"/>
      <c r="M340"/>
    </row>
    <row r="341" spans="1:13">
      <c r="A341" s="183"/>
      <c r="B341"/>
      <c r="C341"/>
      <c r="D341"/>
      <c r="E341"/>
      <c r="F341"/>
      <c r="G341"/>
      <c r="H341"/>
      <c r="I341"/>
      <c r="J341"/>
      <c r="K341"/>
      <c r="L341"/>
      <c r="M341"/>
    </row>
    <row r="342" spans="1:13">
      <c r="A342" s="183"/>
      <c r="B342"/>
      <c r="C342"/>
      <c r="D342"/>
      <c r="E342"/>
      <c r="F342"/>
      <c r="G342"/>
      <c r="H342"/>
      <c r="I342"/>
      <c r="J342"/>
      <c r="K342"/>
      <c r="L342"/>
      <c r="M342"/>
    </row>
    <row r="343" spans="1:13">
      <c r="A343" s="183"/>
      <c r="B343"/>
      <c r="C343"/>
      <c r="D343"/>
      <c r="E343"/>
      <c r="F343"/>
      <c r="G343"/>
      <c r="H343"/>
      <c r="I343"/>
      <c r="J343"/>
      <c r="K343"/>
      <c r="L343"/>
      <c r="M343"/>
    </row>
    <row r="344" spans="1:13">
      <c r="A344" s="183"/>
      <c r="B344"/>
      <c r="C344"/>
      <c r="D344"/>
      <c r="E344"/>
      <c r="F344"/>
      <c r="G344"/>
      <c r="H344"/>
      <c r="I344"/>
      <c r="J344"/>
      <c r="K344"/>
      <c r="L344"/>
      <c r="M344"/>
    </row>
    <row r="345" spans="1:13">
      <c r="A345" s="183"/>
      <c r="B345"/>
      <c r="C345"/>
      <c r="D345"/>
      <c r="E345"/>
      <c r="F345"/>
      <c r="G345"/>
      <c r="H345"/>
      <c r="I345"/>
      <c r="J345"/>
      <c r="K345"/>
      <c r="L345"/>
      <c r="M345"/>
    </row>
    <row r="346" spans="1:13">
      <c r="A346" s="183"/>
      <c r="B346"/>
      <c r="C346"/>
      <c r="D346"/>
      <c r="E346"/>
      <c r="F346"/>
      <c r="G346"/>
      <c r="H346"/>
      <c r="I346"/>
      <c r="J346"/>
      <c r="K346"/>
      <c r="L346"/>
      <c r="M346"/>
    </row>
    <row r="347" spans="1:13">
      <c r="A347" s="183"/>
      <c r="B347"/>
      <c r="C347"/>
      <c r="D347"/>
      <c r="E347"/>
      <c r="F347"/>
      <c r="G347"/>
      <c r="H347"/>
      <c r="I347"/>
      <c r="J347"/>
      <c r="K347"/>
      <c r="L347"/>
      <c r="M347"/>
    </row>
    <row r="348" spans="1:13">
      <c r="A348" s="183"/>
      <c r="B348"/>
      <c r="C348"/>
      <c r="D348"/>
      <c r="E348"/>
      <c r="F348"/>
      <c r="G348"/>
      <c r="H348"/>
      <c r="I348"/>
      <c r="J348"/>
      <c r="K348"/>
      <c r="L348"/>
      <c r="M348"/>
    </row>
    <row r="349" spans="1:13">
      <c r="A349" s="183"/>
      <c r="B349"/>
      <c r="C349"/>
      <c r="D349"/>
      <c r="E349"/>
      <c r="F349"/>
      <c r="G349"/>
      <c r="H349"/>
      <c r="I349"/>
      <c r="J349"/>
      <c r="K349"/>
      <c r="L349"/>
      <c r="M349"/>
    </row>
    <row r="350" spans="1:13">
      <c r="A350" s="183"/>
      <c r="B350"/>
      <c r="C350"/>
      <c r="D350"/>
      <c r="E350"/>
      <c r="F350"/>
      <c r="G350"/>
      <c r="H350"/>
      <c r="I350"/>
      <c r="J350"/>
      <c r="K350"/>
      <c r="L350"/>
      <c r="M350"/>
    </row>
    <row r="351" spans="1:13">
      <c r="A351" s="183"/>
      <c r="B351"/>
      <c r="C351"/>
      <c r="D351"/>
      <c r="E351"/>
      <c r="F351"/>
      <c r="G351"/>
      <c r="H351"/>
      <c r="I351"/>
      <c r="J351"/>
      <c r="K351"/>
      <c r="L351"/>
      <c r="M351"/>
    </row>
    <row r="352" spans="1:13">
      <c r="A352" s="183"/>
      <c r="B352"/>
      <c r="C352"/>
      <c r="D352"/>
      <c r="E352"/>
      <c r="F352"/>
      <c r="G352"/>
      <c r="H352"/>
      <c r="I352"/>
      <c r="J352"/>
      <c r="K352"/>
      <c r="L352"/>
      <c r="M352"/>
    </row>
    <row r="353" spans="1:13">
      <c r="A353" s="183"/>
      <c r="B353"/>
      <c r="C353"/>
      <c r="D353"/>
      <c r="E353"/>
      <c r="F353"/>
      <c r="G353"/>
      <c r="H353"/>
      <c r="I353"/>
      <c r="J353"/>
      <c r="K353"/>
      <c r="L353"/>
      <c r="M353"/>
    </row>
    <row r="354" spans="1:13">
      <c r="A354" s="183"/>
      <c r="B354"/>
      <c r="C354"/>
      <c r="D354"/>
      <c r="E354"/>
      <c r="F354"/>
      <c r="G354"/>
      <c r="H354"/>
      <c r="I354"/>
      <c r="J354"/>
      <c r="K354"/>
      <c r="L354"/>
      <c r="M354"/>
    </row>
    <row r="355" spans="1:13">
      <c r="A355" s="183"/>
      <c r="B355"/>
      <c r="C355"/>
      <c r="D355"/>
      <c r="E355"/>
      <c r="F355"/>
      <c r="G355"/>
      <c r="H355"/>
      <c r="I355"/>
      <c r="J355"/>
      <c r="K355"/>
      <c r="L355"/>
      <c r="M355"/>
    </row>
    <row r="356" spans="1:13">
      <c r="A356" s="183"/>
      <c r="B356"/>
      <c r="C356"/>
      <c r="D356"/>
      <c r="E356"/>
      <c r="F356"/>
      <c r="G356"/>
      <c r="H356"/>
      <c r="I356"/>
      <c r="J356"/>
      <c r="K356"/>
      <c r="L356"/>
      <c r="M356"/>
    </row>
    <row r="357" spans="1:13">
      <c r="A357" s="183"/>
      <c r="B357"/>
      <c r="C357"/>
      <c r="D357"/>
      <c r="E357"/>
      <c r="F357"/>
      <c r="G357"/>
      <c r="H357"/>
      <c r="I357"/>
      <c r="J357"/>
      <c r="K357"/>
      <c r="L357"/>
      <c r="M357"/>
    </row>
    <row r="358" spans="1:13">
      <c r="A358" s="183"/>
      <c r="B358"/>
      <c r="C358"/>
      <c r="D358"/>
      <c r="E358"/>
      <c r="F358"/>
      <c r="G358"/>
      <c r="H358"/>
      <c r="I358"/>
      <c r="J358"/>
      <c r="K358"/>
      <c r="L358"/>
      <c r="M358"/>
    </row>
    <row r="359" spans="1:13">
      <c r="A359" s="183"/>
      <c r="B359"/>
      <c r="C359"/>
      <c r="D359"/>
      <c r="E359"/>
      <c r="F359"/>
      <c r="G359"/>
      <c r="H359"/>
      <c r="I359"/>
      <c r="J359"/>
      <c r="K359"/>
      <c r="L359"/>
      <c r="M359"/>
    </row>
    <row r="360" spans="1:13">
      <c r="A360" s="183"/>
      <c r="B360"/>
      <c r="C360"/>
      <c r="D360"/>
      <c r="E360"/>
      <c r="F360"/>
      <c r="G360"/>
      <c r="H360"/>
      <c r="I360"/>
      <c r="J360"/>
      <c r="K360"/>
      <c r="L360"/>
      <c r="M360"/>
    </row>
    <row r="361" spans="1:13">
      <c r="A361" s="183"/>
      <c r="B361"/>
      <c r="C361"/>
      <c r="D361"/>
      <c r="E361"/>
      <c r="F361"/>
      <c r="G361"/>
      <c r="H361"/>
      <c r="I361"/>
      <c r="J361"/>
      <c r="K361"/>
      <c r="L361"/>
      <c r="M361"/>
    </row>
    <row r="362" spans="1:13">
      <c r="A362" s="183"/>
      <c r="B362"/>
      <c r="C362"/>
      <c r="D362"/>
      <c r="E362"/>
      <c r="F362"/>
      <c r="G362"/>
      <c r="H362"/>
      <c r="I362"/>
      <c r="J362"/>
      <c r="K362"/>
      <c r="L362"/>
      <c r="M362"/>
    </row>
    <row r="363" spans="1:13">
      <c r="A363" s="183"/>
      <c r="B363"/>
      <c r="C363"/>
      <c r="D363"/>
      <c r="E363"/>
      <c r="F363"/>
      <c r="G363"/>
      <c r="H363"/>
      <c r="I363"/>
      <c r="J363"/>
      <c r="K363"/>
      <c r="L363"/>
      <c r="M363"/>
    </row>
    <row r="364" spans="1:13">
      <c r="A364" s="183"/>
      <c r="B364"/>
      <c r="C364"/>
      <c r="D364"/>
      <c r="E364"/>
      <c r="F364"/>
      <c r="G364"/>
      <c r="H364"/>
      <c r="I364"/>
      <c r="J364"/>
      <c r="K364"/>
      <c r="L364"/>
      <c r="M364"/>
    </row>
    <row r="365" spans="1:13">
      <c r="A365" s="183"/>
      <c r="B365"/>
      <c r="C365"/>
      <c r="D365"/>
      <c r="E365"/>
      <c r="F365"/>
      <c r="G365"/>
      <c r="H365"/>
      <c r="I365"/>
      <c r="J365"/>
      <c r="K365"/>
      <c r="L365"/>
      <c r="M365"/>
    </row>
    <row r="366" spans="1:13">
      <c r="A366" s="183"/>
      <c r="B366"/>
      <c r="C366"/>
      <c r="D366"/>
      <c r="E366"/>
      <c r="F366"/>
      <c r="G366"/>
      <c r="H366"/>
      <c r="I366"/>
      <c r="J366"/>
      <c r="K366"/>
      <c r="L366"/>
      <c r="M366"/>
    </row>
    <row r="367" spans="1:13">
      <c r="A367" s="183"/>
      <c r="B367"/>
      <c r="C367"/>
      <c r="D367"/>
      <c r="E367"/>
      <c r="F367"/>
      <c r="G367"/>
      <c r="H367"/>
      <c r="I367"/>
      <c r="J367"/>
      <c r="K367"/>
      <c r="L367"/>
      <c r="M367"/>
    </row>
    <row r="368" spans="1:13">
      <c r="A368" s="183"/>
      <c r="B368"/>
      <c r="C368"/>
      <c r="D368"/>
      <c r="E368"/>
      <c r="F368"/>
      <c r="G368"/>
      <c r="H368"/>
      <c r="I368"/>
      <c r="J368"/>
      <c r="K368"/>
      <c r="L368"/>
      <c r="M368"/>
    </row>
    <row r="369" spans="1:13">
      <c r="A369" s="183"/>
      <c r="B369"/>
      <c r="C369"/>
      <c r="D369"/>
      <c r="E369"/>
      <c r="F369"/>
      <c r="G369"/>
      <c r="H369"/>
      <c r="I369"/>
      <c r="J369"/>
      <c r="K369"/>
      <c r="L369"/>
      <c r="M369"/>
    </row>
    <row r="370" spans="1:13">
      <c r="A370" s="183"/>
      <c r="B370"/>
      <c r="C370"/>
      <c r="D370"/>
      <c r="E370"/>
      <c r="F370"/>
      <c r="G370"/>
      <c r="H370"/>
      <c r="I370"/>
      <c r="J370"/>
      <c r="K370"/>
      <c r="L370"/>
      <c r="M370"/>
    </row>
    <row r="371" spans="1:13">
      <c r="A371" s="183"/>
      <c r="B371"/>
      <c r="C371"/>
      <c r="D371"/>
      <c r="E371"/>
      <c r="F371"/>
      <c r="G371"/>
      <c r="H371"/>
      <c r="I371"/>
      <c r="J371"/>
      <c r="K371"/>
      <c r="L371"/>
      <c r="M371"/>
    </row>
    <row r="372" spans="1:13">
      <c r="A372" s="183"/>
      <c r="B372"/>
      <c r="C372"/>
      <c r="D372"/>
      <c r="E372"/>
      <c r="F372"/>
      <c r="G372"/>
      <c r="H372"/>
      <c r="I372"/>
      <c r="J372"/>
      <c r="K372"/>
      <c r="L372"/>
      <c r="M372"/>
    </row>
    <row r="373" spans="1:13">
      <c r="A373" s="183"/>
      <c r="B373"/>
      <c r="C373"/>
      <c r="D373"/>
      <c r="E373"/>
      <c r="F373"/>
      <c r="G373"/>
      <c r="H373"/>
      <c r="I373"/>
      <c r="J373"/>
      <c r="K373"/>
      <c r="L373"/>
      <c r="M373"/>
    </row>
    <row r="374" spans="1:13">
      <c r="A374" s="183"/>
      <c r="B374"/>
      <c r="C374"/>
      <c r="D374"/>
      <c r="E374"/>
      <c r="F374"/>
      <c r="G374"/>
      <c r="H374"/>
      <c r="I374"/>
      <c r="J374"/>
      <c r="K374"/>
      <c r="L374"/>
      <c r="M374"/>
    </row>
    <row r="375" spans="1:13">
      <c r="A375" s="183"/>
      <c r="B375"/>
      <c r="C375"/>
      <c r="D375"/>
      <c r="E375"/>
      <c r="F375"/>
      <c r="G375"/>
      <c r="H375"/>
      <c r="I375"/>
      <c r="J375"/>
      <c r="K375"/>
      <c r="L375"/>
      <c r="M375"/>
    </row>
    <row r="376" spans="1:13">
      <c r="A376" s="183"/>
      <c r="B376"/>
      <c r="C376"/>
      <c r="D376"/>
      <c r="E376"/>
      <c r="F376"/>
      <c r="G376"/>
      <c r="H376"/>
      <c r="I376"/>
      <c r="J376"/>
      <c r="K376"/>
      <c r="L376"/>
      <c r="M376"/>
    </row>
    <row r="377" spans="1:13">
      <c r="A377" s="183"/>
      <c r="B377"/>
      <c r="C377"/>
      <c r="D377"/>
      <c r="E377"/>
      <c r="F377"/>
      <c r="G377"/>
      <c r="H377"/>
      <c r="I377"/>
      <c r="J377"/>
      <c r="K377"/>
      <c r="L377"/>
      <c r="M377"/>
    </row>
    <row r="378" spans="1:13">
      <c r="A378" s="183"/>
      <c r="B378"/>
      <c r="C378"/>
      <c r="D378"/>
      <c r="E378"/>
      <c r="F378"/>
      <c r="G378"/>
      <c r="H378"/>
      <c r="I378"/>
      <c r="J378"/>
      <c r="K378"/>
      <c r="L378"/>
      <c r="M378"/>
    </row>
    <row r="379" spans="1:13">
      <c r="A379" s="183"/>
      <c r="B379"/>
      <c r="C379"/>
      <c r="D379"/>
      <c r="E379"/>
      <c r="F379"/>
      <c r="G379"/>
      <c r="H379"/>
      <c r="I379"/>
      <c r="J379"/>
      <c r="K379"/>
      <c r="L379"/>
      <c r="M379"/>
    </row>
    <row r="380" spans="1:13">
      <c r="A380" s="183"/>
      <c r="B380"/>
      <c r="C380"/>
      <c r="D380"/>
      <c r="E380"/>
      <c r="F380"/>
      <c r="G380"/>
      <c r="H380"/>
      <c r="I380"/>
      <c r="J380"/>
      <c r="K380"/>
      <c r="L380"/>
      <c r="M380"/>
    </row>
    <row r="381" spans="1:13">
      <c r="A381" s="183"/>
      <c r="B381"/>
      <c r="C381"/>
      <c r="D381"/>
      <c r="E381"/>
      <c r="F381"/>
      <c r="G381"/>
      <c r="H381"/>
      <c r="I381"/>
      <c r="J381"/>
      <c r="K381"/>
      <c r="L381"/>
      <c r="M381"/>
    </row>
    <row r="382" spans="1:13">
      <c r="A382" s="183"/>
      <c r="B382"/>
      <c r="C382"/>
      <c r="D382"/>
      <c r="E382"/>
      <c r="F382"/>
      <c r="G382"/>
      <c r="H382"/>
      <c r="I382"/>
      <c r="J382"/>
      <c r="K382"/>
      <c r="L382"/>
      <c r="M382"/>
    </row>
    <row r="383" spans="1:13">
      <c r="A383" s="183"/>
      <c r="B383"/>
      <c r="C383"/>
      <c r="D383"/>
      <c r="E383"/>
      <c r="F383"/>
      <c r="G383"/>
      <c r="H383"/>
      <c r="I383"/>
      <c r="J383"/>
      <c r="K383"/>
      <c r="L383"/>
      <c r="M383"/>
    </row>
    <row r="384" spans="1:13">
      <c r="A384" s="183"/>
      <c r="B384"/>
      <c r="C384"/>
      <c r="D384"/>
      <c r="E384"/>
      <c r="F384"/>
      <c r="G384"/>
      <c r="H384"/>
      <c r="I384"/>
      <c r="J384"/>
      <c r="K384"/>
      <c r="L384"/>
      <c r="M384"/>
    </row>
    <row r="385" spans="1:13">
      <c r="A385" s="183"/>
      <c r="B385"/>
      <c r="C385"/>
      <c r="D385"/>
      <c r="E385"/>
      <c r="F385"/>
      <c r="G385"/>
      <c r="H385"/>
      <c r="I385"/>
      <c r="J385"/>
      <c r="K385"/>
      <c r="L385"/>
      <c r="M385"/>
    </row>
    <row r="386" spans="1:13">
      <c r="A386" s="183"/>
      <c r="B386"/>
      <c r="C386"/>
      <c r="D386"/>
      <c r="E386"/>
      <c r="F386"/>
      <c r="G386"/>
      <c r="H386"/>
      <c r="I386"/>
      <c r="J386"/>
      <c r="K386"/>
      <c r="L386"/>
      <c r="M386"/>
    </row>
    <row r="387" spans="1:13">
      <c r="A387" s="183"/>
      <c r="B387"/>
      <c r="C387"/>
      <c r="D387"/>
      <c r="E387"/>
      <c r="F387"/>
      <c r="G387"/>
      <c r="H387"/>
      <c r="I387"/>
      <c r="J387"/>
      <c r="K387"/>
      <c r="L387"/>
      <c r="M387"/>
    </row>
    <row r="388" spans="1:13">
      <c r="A388" s="183"/>
      <c r="B388"/>
      <c r="C388"/>
      <c r="D388"/>
      <c r="E388"/>
      <c r="F388"/>
      <c r="G388"/>
      <c r="H388"/>
      <c r="I388"/>
      <c r="J388"/>
      <c r="K388"/>
      <c r="L388"/>
      <c r="M388"/>
    </row>
    <row r="389" spans="1:13">
      <c r="A389" s="183"/>
      <c r="B389"/>
      <c r="C389"/>
      <c r="D389"/>
      <c r="E389"/>
      <c r="F389"/>
      <c r="G389"/>
      <c r="H389"/>
      <c r="I389"/>
      <c r="J389"/>
      <c r="K389"/>
      <c r="L389"/>
      <c r="M389"/>
    </row>
    <row r="390" spans="1:13">
      <c r="A390" s="183"/>
      <c r="B390"/>
      <c r="C390"/>
      <c r="D390"/>
      <c r="E390"/>
      <c r="F390"/>
      <c r="G390"/>
      <c r="H390"/>
      <c r="I390"/>
      <c r="J390"/>
      <c r="K390"/>
      <c r="L390"/>
      <c r="M390"/>
    </row>
    <row r="391" spans="1:13">
      <c r="A391" s="183"/>
      <c r="B391"/>
      <c r="C391"/>
      <c r="D391"/>
      <c r="E391"/>
      <c r="F391"/>
      <c r="G391"/>
      <c r="H391"/>
      <c r="I391"/>
      <c r="J391"/>
      <c r="K391"/>
      <c r="L391"/>
      <c r="M391"/>
    </row>
    <row r="392" spans="1:13">
      <c r="A392" s="183"/>
      <c r="B392"/>
      <c r="C392"/>
      <c r="D392"/>
      <c r="E392"/>
      <c r="F392"/>
      <c r="G392"/>
      <c r="H392"/>
      <c r="I392"/>
      <c r="J392"/>
      <c r="K392"/>
      <c r="L392"/>
      <c r="M392"/>
    </row>
    <row r="393" spans="1:13">
      <c r="A393" s="183"/>
      <c r="B393"/>
      <c r="C393"/>
      <c r="D393"/>
      <c r="E393"/>
      <c r="F393"/>
      <c r="G393"/>
      <c r="H393"/>
      <c r="I393"/>
      <c r="J393"/>
      <c r="K393"/>
      <c r="L393"/>
      <c r="M393"/>
    </row>
    <row r="394" spans="1:13">
      <c r="A394" s="183"/>
      <c r="B394"/>
      <c r="C394"/>
      <c r="D394"/>
      <c r="E394"/>
      <c r="F394"/>
      <c r="G394"/>
      <c r="H394"/>
      <c r="I394"/>
      <c r="J394"/>
      <c r="K394"/>
      <c r="L394"/>
      <c r="M394"/>
    </row>
    <row r="395" spans="1:13">
      <c r="A395" s="183"/>
      <c r="B395"/>
      <c r="C395"/>
      <c r="D395"/>
      <c r="E395"/>
      <c r="F395"/>
      <c r="G395"/>
      <c r="H395"/>
      <c r="I395"/>
      <c r="J395"/>
      <c r="K395"/>
      <c r="L395"/>
      <c r="M395"/>
    </row>
    <row r="396" spans="1:13">
      <c r="A396" s="183"/>
      <c r="B396"/>
      <c r="C396"/>
      <c r="D396"/>
      <c r="E396"/>
      <c r="F396"/>
      <c r="G396"/>
      <c r="H396"/>
      <c r="I396"/>
      <c r="J396"/>
      <c r="K396"/>
      <c r="L396"/>
      <c r="M396"/>
    </row>
    <row r="397" spans="1:13">
      <c r="A397" s="183"/>
      <c r="B397"/>
      <c r="C397"/>
      <c r="D397"/>
      <c r="E397"/>
      <c r="F397"/>
      <c r="G397"/>
      <c r="H397"/>
      <c r="I397"/>
      <c r="J397"/>
      <c r="K397"/>
      <c r="L397"/>
      <c r="M397"/>
    </row>
    <row r="398" spans="1:13">
      <c r="A398" s="183"/>
      <c r="B398"/>
      <c r="C398"/>
      <c r="D398"/>
      <c r="E398"/>
      <c r="F398"/>
      <c r="G398"/>
      <c r="H398"/>
      <c r="I398"/>
      <c r="J398"/>
      <c r="K398"/>
      <c r="L398"/>
      <c r="M398"/>
    </row>
    <row r="399" spans="1:13">
      <c r="A399" s="183"/>
      <c r="B399"/>
      <c r="C399"/>
      <c r="D399"/>
      <c r="E399"/>
      <c r="F399"/>
      <c r="G399"/>
      <c r="H399"/>
      <c r="I399"/>
      <c r="J399"/>
      <c r="K399"/>
      <c r="L399"/>
      <c r="M399"/>
    </row>
    <row r="400" spans="1:13">
      <c r="A400" s="183"/>
      <c r="B400"/>
      <c r="C400"/>
      <c r="D400"/>
      <c r="E400"/>
      <c r="F400"/>
      <c r="G400"/>
      <c r="H400"/>
      <c r="I400"/>
      <c r="J400"/>
      <c r="K400"/>
      <c r="L400"/>
      <c r="M400"/>
    </row>
    <row r="401" spans="1:13">
      <c r="A401" s="183"/>
      <c r="B401"/>
      <c r="C401"/>
      <c r="D401"/>
      <c r="E401"/>
      <c r="F401"/>
      <c r="G401"/>
      <c r="H401"/>
      <c r="I401"/>
      <c r="J401"/>
      <c r="K401"/>
      <c r="L401"/>
      <c r="M401"/>
    </row>
    <row r="402" spans="1:13">
      <c r="A402" s="183"/>
      <c r="B402"/>
      <c r="C402"/>
      <c r="D402"/>
      <c r="E402"/>
      <c r="F402"/>
      <c r="G402"/>
      <c r="H402"/>
      <c r="I402"/>
      <c r="J402"/>
      <c r="K402"/>
      <c r="L402"/>
      <c r="M402"/>
    </row>
    <row r="403" spans="1:13">
      <c r="A403" s="183"/>
      <c r="B403"/>
      <c r="C403"/>
      <c r="D403"/>
      <c r="E403"/>
      <c r="F403"/>
      <c r="G403"/>
      <c r="H403"/>
      <c r="I403"/>
      <c r="J403"/>
      <c r="K403"/>
      <c r="L403"/>
      <c r="M403"/>
    </row>
    <row r="404" spans="1:13">
      <c r="A404" s="183"/>
      <c r="B404"/>
      <c r="C404"/>
      <c r="D404"/>
      <c r="E404"/>
      <c r="F404"/>
      <c r="G404"/>
      <c r="H404"/>
      <c r="I404"/>
      <c r="J404"/>
      <c r="K404"/>
      <c r="L404"/>
      <c r="M404"/>
    </row>
    <row r="405" spans="1:13">
      <c r="A405" s="183"/>
      <c r="B405"/>
      <c r="C405"/>
      <c r="D405"/>
      <c r="E405"/>
      <c r="F405"/>
      <c r="G405"/>
      <c r="H405"/>
      <c r="I405"/>
      <c r="J405"/>
      <c r="K405"/>
      <c r="L405"/>
      <c r="M405"/>
    </row>
    <row r="406" spans="1:13">
      <c r="A406" s="183"/>
      <c r="B406"/>
      <c r="C406"/>
      <c r="D406"/>
      <c r="E406"/>
      <c r="F406"/>
      <c r="G406"/>
      <c r="H406"/>
      <c r="I406"/>
      <c r="J406"/>
      <c r="K406"/>
      <c r="L406"/>
      <c r="M406"/>
    </row>
    <row r="407" spans="1:13">
      <c r="A407" s="183"/>
      <c r="B407"/>
      <c r="C407"/>
      <c r="D407"/>
      <c r="E407"/>
      <c r="F407"/>
      <c r="G407"/>
      <c r="H407"/>
      <c r="I407"/>
      <c r="J407"/>
      <c r="K407"/>
      <c r="L407"/>
      <c r="M407"/>
    </row>
    <row r="408" spans="1:13">
      <c r="A408" s="183"/>
      <c r="B408"/>
      <c r="C408"/>
      <c r="D408"/>
      <c r="E408"/>
      <c r="F408"/>
      <c r="G408"/>
      <c r="H408"/>
      <c r="I408"/>
      <c r="J408"/>
      <c r="K408"/>
      <c r="L408"/>
      <c r="M408"/>
    </row>
    <row r="409" spans="1:13">
      <c r="A409" s="183"/>
      <c r="B409"/>
      <c r="C409"/>
      <c r="D409"/>
      <c r="E409"/>
      <c r="F409"/>
      <c r="G409"/>
      <c r="H409"/>
      <c r="I409"/>
      <c r="J409"/>
      <c r="K409"/>
      <c r="L409"/>
      <c r="M409"/>
    </row>
    <row r="410" spans="1:13">
      <c r="A410" s="183"/>
      <c r="B410"/>
      <c r="C410"/>
      <c r="D410"/>
      <c r="E410"/>
      <c r="F410"/>
      <c r="G410"/>
      <c r="H410"/>
      <c r="I410"/>
      <c r="J410"/>
      <c r="K410"/>
      <c r="L410"/>
      <c r="M410"/>
    </row>
    <row r="411" spans="1:13">
      <c r="A411" s="183"/>
      <c r="B411"/>
      <c r="C411"/>
      <c r="D411"/>
      <c r="E411"/>
      <c r="F411"/>
      <c r="G411"/>
      <c r="H411"/>
      <c r="I411"/>
      <c r="J411"/>
      <c r="K411"/>
      <c r="L411"/>
      <c r="M411"/>
    </row>
    <row r="412" spans="1:13">
      <c r="A412" s="183"/>
      <c r="B412"/>
      <c r="C412"/>
      <c r="D412"/>
      <c r="E412"/>
      <c r="F412"/>
      <c r="G412"/>
      <c r="H412"/>
      <c r="I412"/>
      <c r="J412"/>
      <c r="K412"/>
      <c r="L412"/>
      <c r="M412"/>
    </row>
    <row r="413" spans="1:13">
      <c r="A413" s="183"/>
      <c r="B413"/>
      <c r="C413"/>
      <c r="D413"/>
      <c r="E413"/>
      <c r="F413"/>
      <c r="G413"/>
      <c r="H413"/>
      <c r="I413"/>
      <c r="J413"/>
      <c r="K413"/>
      <c r="L413"/>
      <c r="M413"/>
    </row>
    <row r="414" spans="1:13">
      <c r="A414" s="183"/>
      <c r="B414"/>
      <c r="C414"/>
      <c r="D414"/>
      <c r="E414"/>
      <c r="F414"/>
      <c r="G414"/>
      <c r="H414"/>
      <c r="I414"/>
      <c r="J414"/>
      <c r="K414"/>
      <c r="L414"/>
      <c r="M414"/>
    </row>
    <row r="415" spans="1:13">
      <c r="A415" s="183"/>
      <c r="B415"/>
      <c r="C415"/>
      <c r="D415"/>
      <c r="E415"/>
      <c r="F415"/>
      <c r="G415"/>
      <c r="H415"/>
      <c r="I415"/>
      <c r="J415"/>
      <c r="K415"/>
      <c r="L415"/>
      <c r="M415"/>
    </row>
    <row r="416" spans="1:13">
      <c r="A416" s="183"/>
      <c r="B416"/>
      <c r="C416"/>
      <c r="D416"/>
      <c r="E416"/>
      <c r="F416"/>
      <c r="G416"/>
      <c r="H416"/>
      <c r="I416"/>
      <c r="J416"/>
      <c r="K416"/>
      <c r="L416"/>
      <c r="M416"/>
    </row>
    <row r="417" spans="1:13">
      <c r="A417" s="183"/>
      <c r="B417"/>
      <c r="C417"/>
      <c r="D417"/>
      <c r="E417"/>
      <c r="F417"/>
      <c r="G417"/>
      <c r="H417"/>
      <c r="I417"/>
      <c r="J417"/>
      <c r="K417"/>
      <c r="L417"/>
      <c r="M417"/>
    </row>
    <row r="418" spans="1:13">
      <c r="A418" s="183"/>
      <c r="B418"/>
      <c r="C418"/>
      <c r="D418"/>
      <c r="E418"/>
      <c r="F418"/>
      <c r="G418"/>
      <c r="H418"/>
      <c r="I418"/>
      <c r="J418"/>
      <c r="K418"/>
      <c r="L418"/>
      <c r="M418"/>
    </row>
    <row r="419" spans="1:13">
      <c r="A419" s="183"/>
      <c r="B419"/>
      <c r="C419"/>
      <c r="D419"/>
      <c r="E419"/>
      <c r="F419"/>
      <c r="G419"/>
      <c r="H419"/>
      <c r="I419"/>
      <c r="J419"/>
      <c r="K419"/>
      <c r="L419"/>
      <c r="M419"/>
    </row>
    <row r="420" spans="1:13">
      <c r="A420" s="183"/>
      <c r="B420"/>
      <c r="C420"/>
      <c r="D420"/>
      <c r="E420"/>
      <c r="F420"/>
      <c r="G420"/>
      <c r="H420"/>
      <c r="I420"/>
      <c r="J420"/>
      <c r="K420"/>
      <c r="L420"/>
      <c r="M420"/>
    </row>
    <row r="421" spans="1:13">
      <c r="A421" s="183"/>
      <c r="B421"/>
      <c r="C421"/>
      <c r="D421"/>
      <c r="E421"/>
      <c r="F421"/>
      <c r="G421"/>
      <c r="H421"/>
      <c r="I421"/>
      <c r="J421"/>
      <c r="K421"/>
      <c r="L421"/>
      <c r="M421"/>
    </row>
    <row r="422" spans="1:13">
      <c r="A422" s="183"/>
      <c r="B422"/>
      <c r="C422"/>
      <c r="D422"/>
      <c r="E422"/>
      <c r="F422"/>
      <c r="G422"/>
      <c r="H422"/>
      <c r="I422"/>
      <c r="J422"/>
      <c r="K422"/>
      <c r="L422"/>
      <c r="M422"/>
    </row>
    <row r="423" spans="1:13">
      <c r="A423" s="183"/>
      <c r="B423"/>
      <c r="C423"/>
      <c r="D423"/>
      <c r="E423"/>
      <c r="F423"/>
      <c r="G423"/>
      <c r="H423"/>
      <c r="I423"/>
      <c r="J423"/>
      <c r="K423"/>
      <c r="L423"/>
      <c r="M423"/>
    </row>
    <row r="424" spans="1:13">
      <c r="A424" s="183"/>
      <c r="B424"/>
      <c r="C424"/>
      <c r="D424"/>
      <c r="E424"/>
      <c r="F424"/>
      <c r="G424"/>
      <c r="H424"/>
      <c r="I424"/>
      <c r="J424"/>
      <c r="K424"/>
      <c r="L424"/>
      <c r="M424"/>
    </row>
    <row r="425" spans="1:13">
      <c r="A425" s="183"/>
      <c r="B425"/>
      <c r="C425"/>
      <c r="D425"/>
      <c r="E425"/>
      <c r="F425"/>
      <c r="G425"/>
      <c r="H425"/>
      <c r="I425"/>
      <c r="J425"/>
      <c r="K425"/>
      <c r="L425"/>
      <c r="M425"/>
    </row>
    <row r="426" spans="1:13">
      <c r="A426" s="183"/>
      <c r="B426"/>
      <c r="C426"/>
      <c r="D426"/>
      <c r="E426"/>
      <c r="F426"/>
      <c r="G426"/>
      <c r="H426"/>
      <c r="I426"/>
      <c r="J426"/>
      <c r="K426"/>
      <c r="L426"/>
      <c r="M426"/>
    </row>
    <row r="427" spans="1:13">
      <c r="A427" s="183"/>
      <c r="B427"/>
      <c r="C427"/>
      <c r="D427"/>
      <c r="E427"/>
      <c r="F427"/>
      <c r="G427"/>
      <c r="H427"/>
      <c r="I427"/>
      <c r="J427"/>
      <c r="K427"/>
      <c r="L427"/>
      <c r="M427"/>
    </row>
    <row r="428" spans="1:13">
      <c r="A428" s="183"/>
      <c r="B428"/>
      <c r="C428"/>
      <c r="D428"/>
      <c r="E428"/>
      <c r="F428"/>
      <c r="G428"/>
      <c r="H428"/>
      <c r="I428"/>
      <c r="J428"/>
      <c r="K428"/>
      <c r="L428"/>
      <c r="M428"/>
    </row>
    <row r="429" spans="1:13">
      <c r="A429" s="183"/>
      <c r="B429"/>
      <c r="C429"/>
      <c r="D429"/>
      <c r="E429"/>
      <c r="F429"/>
      <c r="G429"/>
      <c r="H429"/>
      <c r="I429"/>
      <c r="J429"/>
      <c r="K429"/>
      <c r="L429"/>
      <c r="M429"/>
    </row>
    <row r="430" spans="1:13">
      <c r="A430" s="183"/>
      <c r="B430"/>
      <c r="C430"/>
      <c r="D430"/>
      <c r="E430"/>
      <c r="F430"/>
      <c r="G430"/>
      <c r="H430"/>
      <c r="I430"/>
      <c r="J430"/>
      <c r="K430"/>
      <c r="L430"/>
      <c r="M430"/>
    </row>
    <row r="431" spans="1:13">
      <c r="A431" s="183"/>
      <c r="B431"/>
      <c r="C431"/>
      <c r="D431"/>
      <c r="E431"/>
      <c r="F431"/>
      <c r="G431"/>
      <c r="H431"/>
      <c r="I431"/>
      <c r="J431"/>
      <c r="K431"/>
      <c r="L431"/>
      <c r="M431"/>
    </row>
    <row r="432" spans="1:13">
      <c r="A432" s="183"/>
      <c r="B432"/>
      <c r="C432"/>
      <c r="D432"/>
      <c r="E432"/>
      <c r="F432"/>
      <c r="G432"/>
      <c r="H432"/>
      <c r="I432"/>
      <c r="J432"/>
      <c r="K432"/>
      <c r="L432"/>
      <c r="M432"/>
    </row>
    <row r="433" spans="1:13">
      <c r="A433" s="183"/>
      <c r="B433"/>
      <c r="C433"/>
      <c r="D433"/>
      <c r="E433"/>
      <c r="F433"/>
      <c r="G433"/>
      <c r="H433"/>
      <c r="I433"/>
      <c r="J433"/>
      <c r="K433"/>
      <c r="L433"/>
      <c r="M433"/>
    </row>
    <row r="434" spans="1:13">
      <c r="A434" s="183"/>
      <c r="B434"/>
      <c r="C434"/>
      <c r="D434"/>
      <c r="E434"/>
      <c r="F434"/>
      <c r="G434"/>
      <c r="H434"/>
      <c r="I434"/>
      <c r="J434"/>
      <c r="K434"/>
      <c r="L434"/>
      <c r="M434"/>
    </row>
    <row r="435" spans="1:13">
      <c r="A435" s="183"/>
      <c r="B435"/>
      <c r="C435"/>
      <c r="D435"/>
      <c r="E435"/>
      <c r="F435"/>
      <c r="G435"/>
      <c r="H435"/>
      <c r="I435"/>
      <c r="J435"/>
      <c r="K435"/>
      <c r="L435"/>
      <c r="M435"/>
    </row>
    <row r="436" spans="1:13">
      <c r="A436" s="183"/>
      <c r="B436"/>
      <c r="C436"/>
      <c r="D436"/>
      <c r="E436"/>
      <c r="F436"/>
      <c r="G436"/>
      <c r="H436"/>
      <c r="I436"/>
      <c r="J436"/>
      <c r="K436"/>
      <c r="L436"/>
      <c r="M436"/>
    </row>
    <row r="437" spans="1:13">
      <c r="A437" s="183"/>
      <c r="B437"/>
      <c r="C437"/>
      <c r="D437"/>
      <c r="E437"/>
      <c r="F437"/>
      <c r="G437"/>
      <c r="H437"/>
      <c r="I437"/>
      <c r="J437"/>
      <c r="K437"/>
      <c r="L437"/>
      <c r="M437"/>
    </row>
    <row r="438" spans="1:13">
      <c r="A438" s="183"/>
      <c r="B438"/>
      <c r="C438"/>
      <c r="D438"/>
      <c r="E438"/>
      <c r="F438"/>
      <c r="G438"/>
      <c r="H438"/>
      <c r="I438"/>
      <c r="J438"/>
      <c r="K438"/>
      <c r="L438"/>
      <c r="M438"/>
    </row>
    <row r="439" spans="1:13">
      <c r="A439" s="183"/>
      <c r="B439"/>
      <c r="C439"/>
      <c r="D439"/>
      <c r="E439"/>
      <c r="F439"/>
      <c r="G439"/>
      <c r="H439"/>
      <c r="I439"/>
      <c r="J439"/>
      <c r="K439"/>
      <c r="L439"/>
      <c r="M439"/>
    </row>
    <row r="440" spans="1:13">
      <c r="A440" s="183"/>
      <c r="B440"/>
      <c r="C440"/>
      <c r="D440"/>
      <c r="E440"/>
      <c r="F440"/>
      <c r="G440"/>
      <c r="H440"/>
      <c r="I440"/>
      <c r="J440"/>
      <c r="K440"/>
      <c r="L440"/>
      <c r="M440"/>
    </row>
    <row r="441" spans="1:13">
      <c r="A441" s="183"/>
      <c r="B441"/>
      <c r="C441"/>
      <c r="D441"/>
      <c r="E441"/>
      <c r="F441"/>
      <c r="G441"/>
      <c r="H441"/>
      <c r="I441"/>
      <c r="J441"/>
      <c r="K441"/>
      <c r="L441"/>
      <c r="M441"/>
    </row>
    <row r="442" spans="1:13">
      <c r="A442" s="183"/>
      <c r="B442"/>
      <c r="C442"/>
      <c r="D442"/>
      <c r="E442"/>
      <c r="F442"/>
      <c r="G442"/>
      <c r="H442"/>
      <c r="I442"/>
      <c r="J442"/>
      <c r="K442"/>
      <c r="L442"/>
      <c r="M442"/>
    </row>
    <row r="443" spans="1:13">
      <c r="A443" s="183"/>
      <c r="B443"/>
      <c r="C443"/>
      <c r="D443"/>
      <c r="E443"/>
      <c r="F443"/>
      <c r="G443"/>
      <c r="H443"/>
      <c r="I443"/>
      <c r="J443"/>
      <c r="K443"/>
      <c r="L443"/>
      <c r="M443"/>
    </row>
    <row r="444" spans="1:13">
      <c r="A444" s="183"/>
      <c r="B444"/>
      <c r="C444"/>
      <c r="D444"/>
      <c r="E444"/>
      <c r="F444"/>
      <c r="G444"/>
      <c r="H444"/>
      <c r="I444"/>
      <c r="J444"/>
      <c r="K444"/>
      <c r="L444"/>
      <c r="M444"/>
    </row>
    <row r="445" spans="1:13">
      <c r="A445" s="183"/>
      <c r="B445"/>
      <c r="C445"/>
      <c r="D445"/>
      <c r="E445"/>
      <c r="F445"/>
      <c r="G445"/>
      <c r="H445"/>
      <c r="I445"/>
      <c r="J445"/>
      <c r="K445"/>
      <c r="L445"/>
      <c r="M445"/>
    </row>
    <row r="446" spans="1:13">
      <c r="A446" s="183"/>
      <c r="B446"/>
      <c r="C446"/>
      <c r="D446"/>
      <c r="E446"/>
      <c r="F446"/>
      <c r="G446"/>
      <c r="H446"/>
      <c r="I446"/>
      <c r="J446"/>
      <c r="K446"/>
      <c r="L446"/>
      <c r="M446"/>
    </row>
    <row r="447" spans="1:13">
      <c r="A447" s="183"/>
      <c r="B447"/>
      <c r="C447"/>
      <c r="D447"/>
      <c r="E447"/>
      <c r="F447"/>
      <c r="G447"/>
      <c r="H447"/>
      <c r="I447"/>
      <c r="J447"/>
      <c r="K447"/>
      <c r="L447"/>
      <c r="M447"/>
    </row>
    <row r="448" spans="1:13">
      <c r="A448" s="183"/>
      <c r="B448"/>
      <c r="C448"/>
      <c r="D448"/>
      <c r="E448"/>
      <c r="F448"/>
      <c r="G448"/>
      <c r="H448"/>
      <c r="I448"/>
      <c r="J448"/>
      <c r="K448"/>
      <c r="L448"/>
      <c r="M448"/>
    </row>
    <row r="449" spans="1:13">
      <c r="A449" s="183"/>
      <c r="B449"/>
      <c r="C449"/>
      <c r="D449"/>
      <c r="E449"/>
      <c r="F449"/>
      <c r="G449"/>
      <c r="H449"/>
      <c r="I449"/>
      <c r="J449"/>
      <c r="K449"/>
      <c r="L449"/>
      <c r="M449"/>
    </row>
    <row r="450" spans="1:13">
      <c r="A450" s="183"/>
      <c r="B450"/>
      <c r="C450"/>
      <c r="D450"/>
      <c r="E450"/>
      <c r="F450"/>
      <c r="G450"/>
      <c r="H450"/>
      <c r="I450"/>
      <c r="J450"/>
      <c r="K450"/>
      <c r="L450"/>
      <c r="M450"/>
    </row>
    <row r="451" spans="1:13">
      <c r="A451" s="183"/>
      <c r="B451"/>
      <c r="C451"/>
      <c r="D451"/>
      <c r="E451"/>
      <c r="F451"/>
      <c r="G451"/>
      <c r="H451"/>
      <c r="I451"/>
      <c r="J451"/>
      <c r="K451"/>
      <c r="L451"/>
      <c r="M451"/>
    </row>
    <row r="452" spans="1:13">
      <c r="A452" s="183"/>
      <c r="B452"/>
      <c r="C452"/>
      <c r="D452"/>
      <c r="E452"/>
      <c r="F452"/>
      <c r="G452"/>
      <c r="H452"/>
      <c r="I452"/>
      <c r="J452"/>
      <c r="K452"/>
      <c r="L452"/>
      <c r="M452"/>
    </row>
    <row r="453" spans="1:13">
      <c r="A453" s="183"/>
      <c r="B453"/>
      <c r="C453"/>
      <c r="D453"/>
      <c r="E453"/>
      <c r="F453"/>
      <c r="G453"/>
      <c r="H453"/>
      <c r="I453"/>
      <c r="J453"/>
      <c r="K453"/>
      <c r="L453"/>
      <c r="M453"/>
    </row>
    <row r="454" spans="1:13">
      <c r="A454" s="183"/>
      <c r="B454"/>
      <c r="C454"/>
      <c r="D454"/>
      <c r="E454"/>
      <c r="F454"/>
      <c r="G454"/>
      <c r="H454"/>
      <c r="I454"/>
      <c r="J454"/>
      <c r="K454"/>
      <c r="L454"/>
      <c r="M454"/>
    </row>
    <row r="455" spans="1:13">
      <c r="A455" s="183"/>
      <c r="B455"/>
      <c r="C455"/>
      <c r="D455"/>
      <c r="E455"/>
      <c r="F455"/>
      <c r="G455"/>
      <c r="H455"/>
      <c r="I455"/>
      <c r="J455"/>
      <c r="K455"/>
      <c r="L455"/>
      <c r="M455"/>
    </row>
    <row r="456" spans="1:13">
      <c r="A456" s="183"/>
      <c r="B456"/>
      <c r="C456"/>
      <c r="D456"/>
      <c r="E456"/>
      <c r="F456"/>
      <c r="G456"/>
      <c r="H456"/>
      <c r="I456"/>
      <c r="J456"/>
      <c r="K456"/>
      <c r="L456"/>
      <c r="M456"/>
    </row>
    <row r="457" spans="1:13">
      <c r="A457" s="183"/>
      <c r="B457"/>
      <c r="C457"/>
      <c r="D457"/>
      <c r="E457"/>
      <c r="F457"/>
      <c r="G457"/>
      <c r="H457"/>
      <c r="I457"/>
      <c r="J457"/>
      <c r="K457"/>
      <c r="L457"/>
      <c r="M457"/>
    </row>
    <row r="458" spans="1:13">
      <c r="A458" s="183"/>
      <c r="B458"/>
      <c r="C458"/>
      <c r="D458"/>
      <c r="E458"/>
      <c r="F458"/>
      <c r="G458"/>
      <c r="H458"/>
      <c r="I458"/>
      <c r="J458"/>
      <c r="K458"/>
      <c r="L458"/>
      <c r="M458"/>
    </row>
    <row r="459" spans="1:13">
      <c r="A459" s="183"/>
      <c r="B459"/>
      <c r="C459"/>
      <c r="D459"/>
      <c r="E459"/>
      <c r="F459"/>
      <c r="G459"/>
      <c r="H459"/>
      <c r="I459"/>
      <c r="J459"/>
      <c r="K459"/>
      <c r="L459"/>
      <c r="M459"/>
    </row>
    <row r="460" spans="1:13">
      <c r="A460" s="183"/>
      <c r="B460"/>
      <c r="C460"/>
      <c r="D460"/>
      <c r="E460"/>
      <c r="F460"/>
      <c r="G460"/>
      <c r="H460"/>
      <c r="I460"/>
      <c r="J460"/>
      <c r="K460"/>
      <c r="L460"/>
      <c r="M460"/>
    </row>
    <row r="461" spans="1:13">
      <c r="A461" s="183"/>
      <c r="B461"/>
      <c r="C461"/>
      <c r="D461"/>
      <c r="E461"/>
      <c r="F461"/>
      <c r="G461"/>
      <c r="H461"/>
      <c r="I461"/>
      <c r="J461"/>
      <c r="K461"/>
      <c r="L461"/>
      <c r="M461"/>
    </row>
    <row r="462" spans="1:13">
      <c r="A462" s="183"/>
      <c r="B462"/>
      <c r="C462"/>
      <c r="D462"/>
      <c r="E462"/>
      <c r="F462"/>
      <c r="G462"/>
      <c r="H462"/>
      <c r="I462"/>
      <c r="J462"/>
      <c r="K462"/>
      <c r="L462"/>
      <c r="M462"/>
    </row>
    <row r="463" spans="1:13">
      <c r="A463" s="183"/>
      <c r="B463"/>
      <c r="C463"/>
      <c r="D463"/>
      <c r="E463"/>
      <c r="F463"/>
      <c r="G463"/>
      <c r="H463"/>
      <c r="I463"/>
      <c r="J463"/>
      <c r="K463"/>
      <c r="L463"/>
      <c r="M463"/>
    </row>
    <row r="464" spans="1:13">
      <c r="A464" s="183"/>
      <c r="B464"/>
      <c r="C464"/>
      <c r="D464"/>
      <c r="E464"/>
      <c r="F464"/>
      <c r="G464"/>
      <c r="H464"/>
      <c r="I464"/>
      <c r="J464"/>
      <c r="K464"/>
      <c r="L464"/>
      <c r="M464"/>
    </row>
    <row r="465" spans="1:13">
      <c r="A465" s="183"/>
      <c r="B465"/>
      <c r="C465"/>
      <c r="D465"/>
      <c r="E465"/>
      <c r="F465"/>
      <c r="G465"/>
      <c r="H465"/>
      <c r="I465"/>
      <c r="J465"/>
      <c r="K465"/>
      <c r="L465"/>
      <c r="M465"/>
    </row>
    <row r="466" spans="1:13">
      <c r="A466" s="183"/>
      <c r="B466"/>
      <c r="C466"/>
      <c r="D466"/>
      <c r="E466"/>
      <c r="F466"/>
      <c r="G466"/>
      <c r="H466"/>
      <c r="I466"/>
      <c r="J466"/>
      <c r="K466"/>
      <c r="L466"/>
      <c r="M466"/>
    </row>
    <row r="467" spans="1:13">
      <c r="A467" s="183"/>
      <c r="B467"/>
      <c r="C467"/>
      <c r="D467"/>
      <c r="E467"/>
      <c r="F467"/>
      <c r="G467"/>
      <c r="H467"/>
      <c r="I467"/>
      <c r="J467"/>
      <c r="K467"/>
      <c r="L467"/>
      <c r="M467"/>
    </row>
    <row r="468" spans="1:13">
      <c r="A468" s="183"/>
      <c r="B468"/>
      <c r="C468"/>
      <c r="D468"/>
      <c r="E468"/>
      <c r="F468"/>
      <c r="G468"/>
      <c r="H468"/>
      <c r="I468"/>
      <c r="J468"/>
      <c r="K468"/>
      <c r="L468"/>
      <c r="M468"/>
    </row>
    <row r="469" spans="1:13">
      <c r="A469" s="183"/>
      <c r="B469"/>
      <c r="C469"/>
      <c r="D469"/>
      <c r="E469"/>
      <c r="F469"/>
      <c r="G469"/>
      <c r="H469"/>
      <c r="I469"/>
      <c r="J469"/>
      <c r="K469"/>
      <c r="L469"/>
      <c r="M469"/>
    </row>
    <row r="470" spans="1:13">
      <c r="A470" s="183"/>
      <c r="B470"/>
      <c r="C470"/>
      <c r="D470"/>
      <c r="E470"/>
      <c r="F470"/>
      <c r="G470"/>
      <c r="H470"/>
      <c r="I470"/>
      <c r="J470"/>
      <c r="K470"/>
      <c r="L470"/>
      <c r="M470"/>
    </row>
    <row r="471" spans="1:13">
      <c r="A471" s="183"/>
      <c r="B471"/>
      <c r="C471"/>
      <c r="D471"/>
      <c r="E471"/>
      <c r="F471"/>
      <c r="G471"/>
      <c r="H471"/>
      <c r="I471"/>
      <c r="J471"/>
      <c r="K471"/>
      <c r="L471"/>
      <c r="M471"/>
    </row>
    <row r="472" spans="1:13">
      <c r="A472" s="183"/>
      <c r="B472"/>
      <c r="C472"/>
      <c r="D472"/>
      <c r="E472"/>
      <c r="F472"/>
      <c r="G472"/>
      <c r="H472"/>
      <c r="I472"/>
      <c r="J472"/>
      <c r="K472"/>
      <c r="L472"/>
      <c r="M472"/>
    </row>
    <row r="473" spans="1:13">
      <c r="A473" s="183"/>
      <c r="B473"/>
      <c r="C473"/>
      <c r="D473"/>
      <c r="E473"/>
      <c r="F473"/>
      <c r="G473"/>
      <c r="H473"/>
      <c r="I473"/>
      <c r="J473"/>
      <c r="K473"/>
      <c r="L473"/>
      <c r="M473"/>
    </row>
    <row r="474" spans="1:13">
      <c r="A474" s="183"/>
      <c r="B474"/>
      <c r="C474"/>
      <c r="D474"/>
      <c r="E474"/>
      <c r="F474"/>
      <c r="G474"/>
      <c r="H474"/>
      <c r="I474"/>
      <c r="J474"/>
      <c r="K474"/>
      <c r="L474"/>
      <c r="M474"/>
    </row>
    <row r="475" spans="1:13">
      <c r="A475" s="183"/>
      <c r="B475"/>
      <c r="C475"/>
      <c r="D475"/>
      <c r="E475"/>
      <c r="F475"/>
      <c r="G475"/>
      <c r="H475"/>
      <c r="I475"/>
      <c r="J475"/>
      <c r="K475"/>
      <c r="L475"/>
      <c r="M475"/>
    </row>
    <row r="476" spans="1:13">
      <c r="A476" s="183"/>
      <c r="B476"/>
      <c r="C476"/>
      <c r="D476"/>
      <c r="E476"/>
      <c r="F476"/>
      <c r="G476"/>
      <c r="H476"/>
      <c r="I476"/>
      <c r="J476"/>
      <c r="K476"/>
      <c r="L476"/>
      <c r="M476"/>
    </row>
    <row r="477" spans="1:13">
      <c r="A477" s="183"/>
      <c r="B477"/>
      <c r="C477"/>
      <c r="D477"/>
      <c r="E477"/>
      <c r="F477"/>
      <c r="G477"/>
      <c r="H477"/>
      <c r="I477"/>
      <c r="J477"/>
      <c r="K477"/>
      <c r="L477"/>
      <c r="M477"/>
    </row>
    <row r="478" spans="1:13">
      <c r="A478" s="183"/>
      <c r="B478"/>
      <c r="C478"/>
      <c r="D478"/>
      <c r="E478"/>
      <c r="F478"/>
      <c r="G478"/>
      <c r="H478"/>
      <c r="I478"/>
      <c r="J478"/>
      <c r="K478"/>
      <c r="L478"/>
      <c r="M478"/>
    </row>
    <row r="479" spans="1:13">
      <c r="A479" s="183"/>
      <c r="B479"/>
      <c r="C479"/>
      <c r="D479"/>
      <c r="E479"/>
      <c r="F479"/>
      <c r="G479"/>
      <c r="H479"/>
      <c r="I479"/>
      <c r="J479"/>
      <c r="K479"/>
      <c r="L479"/>
      <c r="M479"/>
    </row>
    <row r="480" spans="1:13">
      <c r="A480" s="183"/>
      <c r="B480"/>
      <c r="C480"/>
      <c r="D480"/>
      <c r="E480"/>
      <c r="F480"/>
      <c r="G480"/>
      <c r="H480"/>
      <c r="I480"/>
      <c r="J480"/>
      <c r="K480"/>
      <c r="L480"/>
      <c r="M480"/>
    </row>
    <row r="481" spans="1:13">
      <c r="A481" s="183"/>
      <c r="B481"/>
      <c r="C481"/>
      <c r="D481"/>
      <c r="E481"/>
      <c r="F481"/>
      <c r="G481"/>
      <c r="H481"/>
      <c r="I481"/>
      <c r="J481"/>
      <c r="K481"/>
      <c r="L481"/>
      <c r="M481"/>
    </row>
    <row r="482" spans="1:13">
      <c r="A482" s="183"/>
      <c r="B482"/>
      <c r="C482"/>
      <c r="D482"/>
      <c r="E482"/>
      <c r="F482"/>
      <c r="G482"/>
      <c r="H482"/>
      <c r="I482"/>
      <c r="J482"/>
      <c r="K482"/>
      <c r="L482"/>
      <c r="M482"/>
    </row>
    <row r="483" spans="1:13">
      <c r="A483" s="183"/>
      <c r="B483"/>
      <c r="C483"/>
      <c r="D483"/>
      <c r="E483"/>
      <c r="F483"/>
      <c r="G483"/>
      <c r="H483"/>
      <c r="I483"/>
      <c r="J483"/>
      <c r="K483"/>
      <c r="L483"/>
      <c r="M483"/>
    </row>
    <row r="484" spans="1:13">
      <c r="A484" s="183"/>
      <c r="B484"/>
      <c r="C484"/>
      <c r="D484"/>
      <c r="E484"/>
      <c r="F484"/>
      <c r="G484"/>
      <c r="H484"/>
      <c r="I484"/>
      <c r="J484"/>
      <c r="K484"/>
      <c r="L484"/>
      <c r="M484"/>
    </row>
    <row r="485" spans="1:13">
      <c r="A485" s="183"/>
      <c r="B485"/>
      <c r="C485"/>
      <c r="D485"/>
      <c r="E485"/>
      <c r="F485"/>
      <c r="G485"/>
      <c r="H485"/>
      <c r="I485"/>
      <c r="J485"/>
      <c r="K485"/>
      <c r="L485"/>
      <c r="M485"/>
    </row>
    <row r="486" spans="1:13">
      <c r="A486" s="183"/>
      <c r="B486"/>
      <c r="C486"/>
      <c r="D486"/>
      <c r="E486"/>
      <c r="F486"/>
      <c r="G486"/>
      <c r="H486"/>
      <c r="I486"/>
      <c r="J486"/>
      <c r="K486"/>
      <c r="L486"/>
      <c r="M486"/>
    </row>
    <row r="487" spans="1:13">
      <c r="A487" s="183"/>
      <c r="B487"/>
      <c r="C487"/>
      <c r="D487"/>
      <c r="E487"/>
      <c r="F487"/>
      <c r="G487"/>
      <c r="H487"/>
      <c r="I487"/>
      <c r="J487"/>
      <c r="K487"/>
      <c r="L487"/>
      <c r="M487"/>
    </row>
    <row r="488" spans="1:13">
      <c r="A488" s="183"/>
      <c r="B488"/>
      <c r="C488"/>
      <c r="D488"/>
      <c r="E488"/>
      <c r="F488"/>
      <c r="G488"/>
      <c r="H488"/>
      <c r="I488"/>
      <c r="J488"/>
      <c r="K488"/>
      <c r="L488"/>
      <c r="M488"/>
    </row>
    <row r="489" spans="1:13">
      <c r="A489" s="183"/>
      <c r="B489"/>
      <c r="C489"/>
      <c r="D489"/>
      <c r="E489"/>
      <c r="F489"/>
      <c r="G489"/>
      <c r="H489"/>
      <c r="I489"/>
      <c r="J489"/>
      <c r="K489"/>
      <c r="L489"/>
      <c r="M489"/>
    </row>
    <row r="490" spans="1:13">
      <c r="A490" s="183"/>
      <c r="B490"/>
      <c r="C490"/>
      <c r="D490"/>
      <c r="E490"/>
      <c r="F490"/>
      <c r="G490"/>
      <c r="H490"/>
      <c r="I490"/>
      <c r="J490"/>
      <c r="K490"/>
      <c r="L490"/>
      <c r="M490"/>
    </row>
    <row r="491" spans="1:13">
      <c r="A491" s="183"/>
      <c r="B491"/>
      <c r="C491"/>
      <c r="D491"/>
      <c r="E491"/>
      <c r="F491"/>
      <c r="G491"/>
      <c r="H491"/>
      <c r="I491"/>
      <c r="J491"/>
      <c r="K491"/>
      <c r="L491"/>
      <c r="M491"/>
    </row>
    <row r="492" spans="1:13">
      <c r="A492" s="183"/>
      <c r="B492"/>
      <c r="C492"/>
      <c r="D492"/>
      <c r="E492"/>
      <c r="F492"/>
      <c r="G492"/>
      <c r="H492"/>
      <c r="I492"/>
      <c r="J492"/>
      <c r="K492"/>
      <c r="L492"/>
      <c r="M492"/>
    </row>
    <row r="493" spans="1:13">
      <c r="A493" s="183"/>
      <c r="B493"/>
      <c r="C493"/>
      <c r="D493"/>
      <c r="E493"/>
      <c r="F493"/>
      <c r="G493"/>
      <c r="H493"/>
      <c r="I493"/>
      <c r="J493"/>
      <c r="K493"/>
      <c r="L493"/>
      <c r="M493"/>
    </row>
    <row r="494" spans="1:13">
      <c r="A494" s="183"/>
      <c r="B494"/>
      <c r="C494"/>
      <c r="D494"/>
      <c r="E494"/>
      <c r="F494"/>
      <c r="G494"/>
      <c r="H494"/>
      <c r="I494"/>
      <c r="J494"/>
      <c r="K494"/>
      <c r="L494"/>
      <c r="M494"/>
    </row>
    <row r="495" spans="1:13">
      <c r="A495" s="183"/>
      <c r="B495"/>
      <c r="C495"/>
      <c r="D495"/>
      <c r="E495"/>
      <c r="F495"/>
      <c r="G495"/>
      <c r="H495"/>
      <c r="I495"/>
      <c r="J495"/>
      <c r="K495"/>
      <c r="L495"/>
      <c r="M495"/>
    </row>
    <row r="496" spans="1:13">
      <c r="A496" s="183"/>
      <c r="B496"/>
      <c r="C496"/>
      <c r="D496"/>
      <c r="E496"/>
      <c r="F496"/>
      <c r="G496"/>
      <c r="H496"/>
      <c r="I496"/>
      <c r="J496"/>
      <c r="K496"/>
      <c r="L496"/>
      <c r="M496"/>
    </row>
    <row r="497" spans="1:13">
      <c r="A497" s="183"/>
      <c r="B497"/>
      <c r="C497"/>
      <c r="D497"/>
      <c r="E497"/>
      <c r="F497"/>
      <c r="G497"/>
      <c r="H497"/>
      <c r="I497"/>
      <c r="J497"/>
      <c r="K497"/>
      <c r="L497"/>
      <c r="M497"/>
    </row>
    <row r="498" spans="1:13">
      <c r="A498" s="183"/>
      <c r="B498"/>
      <c r="C498"/>
      <c r="D498"/>
      <c r="E498"/>
      <c r="F498"/>
      <c r="G498"/>
      <c r="H498"/>
      <c r="I498"/>
      <c r="J498"/>
      <c r="K498"/>
      <c r="L498"/>
      <c r="M498"/>
    </row>
    <row r="499" spans="1:13">
      <c r="A499" s="183"/>
      <c r="B499"/>
      <c r="C499"/>
      <c r="D499"/>
      <c r="E499"/>
      <c r="F499"/>
      <c r="G499"/>
      <c r="H499"/>
      <c r="I499"/>
      <c r="J499"/>
      <c r="K499"/>
      <c r="L499"/>
      <c r="M499"/>
    </row>
    <row r="500" spans="1:13">
      <c r="A500" s="183"/>
      <c r="B500"/>
      <c r="C500"/>
      <c r="D500"/>
      <c r="E500"/>
      <c r="F500"/>
      <c r="G500"/>
      <c r="H500"/>
      <c r="I500"/>
      <c r="J500"/>
      <c r="K500"/>
      <c r="L500"/>
      <c r="M500"/>
    </row>
    <row r="501" spans="1:13">
      <c r="A501" s="183"/>
      <c r="B501"/>
      <c r="C501"/>
      <c r="D501"/>
      <c r="E501"/>
      <c r="F501"/>
      <c r="G501"/>
      <c r="H501"/>
      <c r="I501"/>
      <c r="J501"/>
      <c r="K501"/>
      <c r="L501"/>
      <c r="M501"/>
    </row>
    <row r="502" spans="1:13">
      <c r="A502" s="183"/>
      <c r="B502"/>
      <c r="C502"/>
      <c r="D502"/>
      <c r="E502"/>
      <c r="F502"/>
      <c r="G502"/>
      <c r="H502"/>
      <c r="I502"/>
      <c r="J502"/>
      <c r="K502"/>
      <c r="L502"/>
      <c r="M502"/>
    </row>
    <row r="503" spans="1:13">
      <c r="A503" s="183"/>
      <c r="B503"/>
      <c r="C503"/>
      <c r="D503"/>
      <c r="E503"/>
      <c r="F503"/>
      <c r="G503"/>
      <c r="H503"/>
      <c r="I503"/>
      <c r="J503"/>
      <c r="K503"/>
      <c r="L503"/>
      <c r="M503"/>
    </row>
    <row r="504" spans="1:13">
      <c r="A504" s="183"/>
      <c r="B504"/>
      <c r="C504"/>
      <c r="D504"/>
      <c r="E504"/>
      <c r="F504"/>
      <c r="G504"/>
      <c r="H504"/>
      <c r="I504"/>
      <c r="J504"/>
      <c r="K504"/>
      <c r="L504"/>
      <c r="M504"/>
    </row>
    <row r="505" spans="1:13">
      <c r="A505" s="183"/>
      <c r="B505"/>
      <c r="C505"/>
      <c r="D505"/>
      <c r="E505"/>
      <c r="F505"/>
      <c r="G505"/>
      <c r="H505"/>
      <c r="I505"/>
      <c r="J505"/>
      <c r="K505"/>
      <c r="L505"/>
      <c r="M505"/>
    </row>
    <row r="506" spans="1:13">
      <c r="A506" s="183"/>
      <c r="B506"/>
      <c r="C506"/>
      <c r="D506"/>
      <c r="E506"/>
      <c r="F506"/>
      <c r="G506"/>
      <c r="H506"/>
      <c r="I506"/>
      <c r="J506"/>
      <c r="K506"/>
      <c r="L506"/>
      <c r="M506"/>
    </row>
    <row r="507" spans="1:13">
      <c r="A507" s="183"/>
      <c r="B507"/>
      <c r="C507"/>
      <c r="D507"/>
      <c r="E507"/>
      <c r="F507"/>
      <c r="G507"/>
      <c r="H507"/>
      <c r="I507"/>
      <c r="J507"/>
      <c r="K507"/>
      <c r="L507"/>
      <c r="M507"/>
    </row>
    <row r="508" spans="1:13">
      <c r="A508" s="183"/>
      <c r="B508"/>
      <c r="C508"/>
      <c r="D508"/>
      <c r="E508"/>
      <c r="F508"/>
      <c r="G508"/>
      <c r="H508"/>
      <c r="I508"/>
      <c r="J508"/>
      <c r="K508"/>
      <c r="L508"/>
      <c r="M508"/>
    </row>
    <row r="509" spans="1:13">
      <c r="A509" s="183"/>
      <c r="B509"/>
      <c r="C509"/>
      <c r="D509"/>
      <c r="E509"/>
      <c r="F509"/>
      <c r="G509"/>
      <c r="H509"/>
      <c r="I509"/>
      <c r="J509"/>
      <c r="K509"/>
      <c r="L509"/>
      <c r="M509"/>
    </row>
    <row r="510" spans="1:13">
      <c r="A510" s="183"/>
      <c r="B510"/>
      <c r="C510"/>
      <c r="D510"/>
      <c r="E510"/>
      <c r="F510"/>
      <c r="G510"/>
      <c r="H510"/>
      <c r="I510"/>
      <c r="J510"/>
      <c r="K510"/>
      <c r="L510"/>
      <c r="M510"/>
    </row>
    <row r="511" spans="1:13">
      <c r="A511" s="183"/>
      <c r="B511"/>
      <c r="C511"/>
      <c r="D511"/>
      <c r="E511"/>
      <c r="F511"/>
      <c r="G511"/>
      <c r="H511"/>
      <c r="I511"/>
      <c r="J511"/>
      <c r="K511"/>
      <c r="L511"/>
      <c r="M511"/>
    </row>
    <row r="512" spans="1:13">
      <c r="A512" s="183"/>
      <c r="B512"/>
      <c r="C512"/>
      <c r="D512"/>
      <c r="E512"/>
      <c r="F512"/>
      <c r="G512"/>
      <c r="H512"/>
      <c r="I512"/>
      <c r="J512"/>
      <c r="K512"/>
      <c r="L512"/>
      <c r="M512"/>
    </row>
    <row r="513" spans="1:13">
      <c r="A513" s="183"/>
      <c r="B513"/>
      <c r="C513"/>
      <c r="D513"/>
      <c r="E513"/>
      <c r="F513"/>
      <c r="G513"/>
      <c r="H513"/>
      <c r="I513"/>
      <c r="J513"/>
      <c r="K513"/>
      <c r="L513"/>
      <c r="M513"/>
    </row>
    <row r="514" spans="1:13">
      <c r="A514" s="183"/>
      <c r="B514"/>
      <c r="C514"/>
      <c r="D514"/>
      <c r="E514"/>
      <c r="F514"/>
      <c r="G514"/>
      <c r="H514"/>
      <c r="I514"/>
      <c r="J514"/>
      <c r="K514"/>
      <c r="L514"/>
      <c r="M514"/>
    </row>
    <row r="515" spans="1:13">
      <c r="A515" s="183"/>
      <c r="B515"/>
      <c r="C515"/>
      <c r="D515"/>
      <c r="E515"/>
      <c r="F515"/>
      <c r="G515"/>
      <c r="H515"/>
      <c r="I515"/>
      <c r="J515"/>
      <c r="K515"/>
      <c r="L515"/>
      <c r="M515"/>
    </row>
    <row r="516" spans="1:13">
      <c r="A516" s="183"/>
      <c r="B516"/>
      <c r="C516"/>
      <c r="D516"/>
      <c r="E516"/>
      <c r="F516"/>
      <c r="G516"/>
      <c r="H516"/>
      <c r="I516"/>
      <c r="J516"/>
      <c r="K516"/>
      <c r="L516"/>
      <c r="M516"/>
    </row>
    <row r="517" spans="1:13">
      <c r="A517" s="183"/>
      <c r="B517"/>
      <c r="C517"/>
      <c r="D517"/>
      <c r="E517"/>
      <c r="F517"/>
      <c r="G517"/>
      <c r="H517"/>
      <c r="I517"/>
      <c r="J517"/>
      <c r="K517"/>
      <c r="L517"/>
      <c r="M517"/>
    </row>
    <row r="518" spans="1:13">
      <c r="A518" s="183"/>
      <c r="B518"/>
      <c r="C518"/>
      <c r="D518"/>
      <c r="E518"/>
      <c r="F518"/>
      <c r="G518"/>
      <c r="H518"/>
      <c r="I518"/>
      <c r="J518"/>
      <c r="K518"/>
      <c r="L518"/>
      <c r="M518"/>
    </row>
    <row r="519" spans="1:13">
      <c r="A519" s="183"/>
      <c r="B519"/>
      <c r="C519"/>
      <c r="D519"/>
      <c r="E519"/>
      <c r="F519"/>
      <c r="G519"/>
      <c r="H519"/>
      <c r="I519"/>
      <c r="J519"/>
      <c r="K519"/>
      <c r="L519"/>
      <c r="M519"/>
    </row>
    <row r="520" spans="1:13">
      <c r="A520" s="183"/>
      <c r="B520"/>
      <c r="C520"/>
      <c r="D520"/>
      <c r="E520"/>
      <c r="F520"/>
      <c r="G520"/>
      <c r="H520"/>
      <c r="I520"/>
      <c r="J520"/>
      <c r="K520"/>
      <c r="L520"/>
      <c r="M520"/>
    </row>
    <row r="521" spans="1:13">
      <c r="A521" s="183"/>
      <c r="B521"/>
      <c r="C521"/>
      <c r="D521"/>
      <c r="E521"/>
      <c r="F521"/>
      <c r="G521"/>
      <c r="H521"/>
      <c r="I521"/>
      <c r="J521"/>
      <c r="K521"/>
      <c r="L521"/>
      <c r="M521"/>
    </row>
    <row r="522" spans="1:13">
      <c r="A522" s="183"/>
      <c r="B522"/>
      <c r="C522"/>
      <c r="D522"/>
      <c r="E522"/>
      <c r="F522"/>
      <c r="G522"/>
      <c r="H522"/>
      <c r="I522"/>
      <c r="J522"/>
      <c r="K522"/>
      <c r="L522"/>
      <c r="M522"/>
    </row>
    <row r="523" spans="1:13">
      <c r="A523" s="183"/>
      <c r="B523"/>
      <c r="C523"/>
      <c r="D523"/>
      <c r="E523"/>
      <c r="F523"/>
      <c r="G523"/>
      <c r="H523"/>
      <c r="I523"/>
      <c r="J523"/>
      <c r="K523"/>
      <c r="L523"/>
      <c r="M523"/>
    </row>
    <row r="524" spans="1:13">
      <c r="A524" s="183"/>
      <c r="B524"/>
      <c r="C524"/>
      <c r="D524"/>
      <c r="E524"/>
      <c r="F524"/>
      <c r="G524"/>
      <c r="H524"/>
      <c r="I524"/>
      <c r="J524"/>
      <c r="K524"/>
      <c r="L524"/>
      <c r="M524"/>
    </row>
    <row r="525" spans="1:13">
      <c r="A525" s="183"/>
      <c r="B525"/>
      <c r="C525"/>
      <c r="D525"/>
      <c r="E525"/>
      <c r="F525"/>
      <c r="G525"/>
      <c r="H525"/>
      <c r="I525"/>
      <c r="J525"/>
      <c r="K525"/>
      <c r="L525"/>
      <c r="M525"/>
    </row>
    <row r="526" spans="1:13">
      <c r="A526" s="183"/>
      <c r="B526"/>
      <c r="C526"/>
      <c r="D526"/>
      <c r="E526"/>
      <c r="F526"/>
      <c r="G526"/>
      <c r="H526"/>
      <c r="I526"/>
      <c r="J526"/>
      <c r="K526"/>
      <c r="L526"/>
      <c r="M526"/>
    </row>
    <row r="527" spans="1:13">
      <c r="A527" s="183"/>
      <c r="B527"/>
      <c r="C527"/>
      <c r="D527"/>
      <c r="E527"/>
      <c r="F527"/>
      <c r="G527"/>
      <c r="H527"/>
      <c r="I527"/>
      <c r="J527"/>
      <c r="K527"/>
      <c r="L527"/>
      <c r="M527"/>
    </row>
    <row r="528" spans="1:13">
      <c r="A528" s="183"/>
      <c r="B528"/>
      <c r="C528"/>
      <c r="D528"/>
      <c r="E528"/>
      <c r="F528"/>
      <c r="G528"/>
      <c r="H528"/>
      <c r="I528"/>
      <c r="J528"/>
      <c r="K528"/>
      <c r="L528"/>
      <c r="M528"/>
    </row>
    <row r="529" spans="1:13">
      <c r="A529" s="183"/>
      <c r="B529"/>
      <c r="C529"/>
      <c r="D529"/>
      <c r="E529"/>
      <c r="F529"/>
      <c r="G529"/>
      <c r="H529"/>
      <c r="I529"/>
      <c r="J529"/>
      <c r="K529"/>
      <c r="L529"/>
      <c r="M529"/>
    </row>
    <row r="530" spans="1:13">
      <c r="A530" s="183"/>
      <c r="B530"/>
      <c r="C530"/>
      <c r="D530"/>
      <c r="E530"/>
      <c r="F530"/>
      <c r="G530"/>
      <c r="H530"/>
      <c r="I530"/>
      <c r="J530"/>
      <c r="K530"/>
      <c r="L530"/>
      <c r="M530"/>
    </row>
    <row r="531" spans="1:13">
      <c r="A531" s="183"/>
      <c r="B531"/>
      <c r="C531"/>
      <c r="D531"/>
      <c r="E531"/>
      <c r="F531"/>
      <c r="G531"/>
      <c r="H531"/>
      <c r="I531"/>
      <c r="J531"/>
      <c r="K531"/>
      <c r="L531"/>
      <c r="M531"/>
    </row>
    <row r="532" spans="1:13">
      <c r="A532" s="183"/>
      <c r="B532"/>
      <c r="C532"/>
      <c r="D532"/>
      <c r="E532"/>
      <c r="F532"/>
      <c r="G532"/>
      <c r="H532"/>
      <c r="I532"/>
      <c r="J532"/>
      <c r="K532"/>
      <c r="L532"/>
      <c r="M532"/>
    </row>
    <row r="533" spans="1:13">
      <c r="A533" s="183"/>
      <c r="B533"/>
      <c r="C533"/>
      <c r="D533"/>
      <c r="E533"/>
      <c r="F533"/>
      <c r="G533"/>
      <c r="H533"/>
      <c r="I533"/>
      <c r="J533"/>
      <c r="K533"/>
      <c r="L533"/>
      <c r="M533"/>
    </row>
    <row r="534" spans="1:13">
      <c r="A534" s="183"/>
      <c r="B534"/>
      <c r="C534"/>
      <c r="D534"/>
      <c r="E534"/>
      <c r="F534"/>
      <c r="G534"/>
      <c r="H534"/>
      <c r="I534"/>
      <c r="J534"/>
      <c r="K534"/>
      <c r="L534"/>
      <c r="M534"/>
    </row>
    <row r="535" spans="1:13">
      <c r="A535" s="183"/>
      <c r="B535"/>
      <c r="C535"/>
      <c r="D535"/>
      <c r="E535"/>
      <c r="F535"/>
      <c r="G535"/>
      <c r="H535"/>
      <c r="I535"/>
      <c r="J535"/>
      <c r="K535"/>
      <c r="L535"/>
      <c r="M535"/>
    </row>
    <row r="536" spans="1:13">
      <c r="A536" s="183"/>
      <c r="B536"/>
      <c r="C536"/>
      <c r="D536"/>
      <c r="E536"/>
      <c r="F536"/>
      <c r="G536"/>
      <c r="H536"/>
      <c r="I536"/>
      <c r="J536"/>
      <c r="K536"/>
      <c r="L536"/>
      <c r="M536"/>
    </row>
  </sheetData>
  <mergeCells count="27">
    <mergeCell ref="J69:M69"/>
    <mergeCell ref="B82:E82"/>
    <mergeCell ref="F82:I82"/>
    <mergeCell ref="J82:M82"/>
    <mergeCell ref="B39:E39"/>
    <mergeCell ref="F39:I39"/>
    <mergeCell ref="J39:M39"/>
    <mergeCell ref="A66:M66"/>
    <mergeCell ref="A67:M67"/>
    <mergeCell ref="A39:A40"/>
    <mergeCell ref="E52:H52"/>
    <mergeCell ref="A69:A70"/>
    <mergeCell ref="A82:A83"/>
    <mergeCell ref="B69:E69"/>
    <mergeCell ref="F69:I69"/>
    <mergeCell ref="B16:E16"/>
    <mergeCell ref="F16:I16"/>
    <mergeCell ref="J16:M16"/>
    <mergeCell ref="A36:M36"/>
    <mergeCell ref="A37:M37"/>
    <mergeCell ref="A16:A17"/>
    <mergeCell ref="A1:M1"/>
    <mergeCell ref="A2:M2"/>
    <mergeCell ref="B4:E4"/>
    <mergeCell ref="F4:I4"/>
    <mergeCell ref="J4:M4"/>
    <mergeCell ref="A4:A5"/>
  </mergeCells>
  <pageMargins left="0.7" right="0.7" top="0.75" bottom="0.75" header="0.3" footer="0.3"/>
  <pageSetup paperSize="9" scale="7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415"/>
  <sheetViews>
    <sheetView workbookViewId="0">
      <selection activeCell="E13" sqref="E13"/>
    </sheetView>
  </sheetViews>
  <sheetFormatPr defaultColWidth="17.7109375" defaultRowHeight="15"/>
  <cols>
    <col min="2" max="2" width="12.28515625" customWidth="1"/>
    <col min="3" max="4" width="11.42578125" customWidth="1"/>
    <col min="5" max="5" width="13.85546875" customWidth="1"/>
    <col min="6" max="6" width="10.7109375" customWidth="1"/>
    <col min="8" max="8" width="15" customWidth="1"/>
    <col min="9" max="9" width="10" customWidth="1"/>
  </cols>
  <sheetData>
    <row r="1" spans="1:10">
      <c r="A1" s="1770" t="s">
        <v>1467</v>
      </c>
      <c r="B1" s="1770"/>
      <c r="C1" s="1770"/>
      <c r="D1" s="1770"/>
      <c r="E1" s="1770"/>
      <c r="F1" s="1770"/>
      <c r="G1" s="1770"/>
      <c r="H1" s="1770"/>
      <c r="I1" s="1770"/>
      <c r="J1" s="1770"/>
    </row>
    <row r="2" spans="1:10">
      <c r="A2" s="1770" t="s">
        <v>1468</v>
      </c>
      <c r="B2" s="1770"/>
      <c r="C2" s="1770"/>
      <c r="D2" s="1770"/>
      <c r="E2" s="1770"/>
      <c r="F2" s="1770"/>
      <c r="G2" s="1770"/>
      <c r="H2" s="1770"/>
      <c r="I2" s="1770"/>
      <c r="J2" s="1770"/>
    </row>
    <row r="3" spans="1:10" ht="15.75" thickBot="1">
      <c r="A3" s="145"/>
      <c r="B3" s="145"/>
      <c r="C3" s="145"/>
      <c r="D3" s="145"/>
      <c r="E3" s="145"/>
      <c r="F3" s="145"/>
      <c r="G3" s="145"/>
      <c r="H3" s="145"/>
      <c r="I3" s="145"/>
      <c r="J3" s="145"/>
    </row>
    <row r="4" spans="1:10">
      <c r="A4" s="1765" t="s">
        <v>2</v>
      </c>
      <c r="B4" s="1767" t="s">
        <v>1186</v>
      </c>
      <c r="C4" s="1768"/>
      <c r="D4" s="1769"/>
      <c r="E4" s="1767" t="s">
        <v>1185</v>
      </c>
      <c r="F4" s="1768"/>
      <c r="G4" s="1769"/>
      <c r="H4" s="1767" t="s">
        <v>1187</v>
      </c>
      <c r="I4" s="1768"/>
      <c r="J4" s="1769"/>
    </row>
    <row r="5" spans="1:10" ht="15.75" thickBot="1">
      <c r="A5" s="1766"/>
      <c r="B5" s="146" t="s">
        <v>1469</v>
      </c>
      <c r="C5" s="147" t="s">
        <v>1374</v>
      </c>
      <c r="D5" s="148" t="s">
        <v>18</v>
      </c>
      <c r="E5" s="146" t="s">
        <v>1469</v>
      </c>
      <c r="F5" s="147" t="s">
        <v>1374</v>
      </c>
      <c r="G5" s="148" t="s">
        <v>18</v>
      </c>
      <c r="H5" s="146" t="s">
        <v>1469</v>
      </c>
      <c r="I5" s="147" t="s">
        <v>1374</v>
      </c>
      <c r="J5" s="148" t="s">
        <v>18</v>
      </c>
    </row>
    <row r="6" spans="1:10">
      <c r="A6" s="149" t="s">
        <v>11</v>
      </c>
      <c r="B6" s="150">
        <v>0</v>
      </c>
      <c r="C6" s="1324">
        <v>0</v>
      </c>
      <c r="D6" s="1315">
        <v>0</v>
      </c>
      <c r="E6" s="152">
        <v>1563</v>
      </c>
      <c r="F6" s="151">
        <v>184</v>
      </c>
      <c r="G6" s="152">
        <f>SUM(E6:F6)</f>
        <v>1747</v>
      </c>
      <c r="H6" s="1319">
        <v>110</v>
      </c>
      <c r="I6" s="1314">
        <v>17</v>
      </c>
      <c r="J6" s="1315">
        <f>SUM(H6:I6)</f>
        <v>127</v>
      </c>
    </row>
    <row r="7" spans="1:10">
      <c r="A7" s="153" t="s">
        <v>12</v>
      </c>
      <c r="B7" s="150">
        <v>0</v>
      </c>
      <c r="C7" s="1324">
        <v>0</v>
      </c>
      <c r="D7" s="1322">
        <v>0</v>
      </c>
      <c r="E7" s="152">
        <v>223</v>
      </c>
      <c r="F7" s="161">
        <v>27</v>
      </c>
      <c r="G7" s="152">
        <f t="shared" ref="G7:G12" si="0">SUM(E7:F7)</f>
        <v>250</v>
      </c>
      <c r="H7" s="1319">
        <v>0</v>
      </c>
      <c r="I7" s="1316">
        <v>0</v>
      </c>
      <c r="J7" s="1322">
        <f t="shared" ref="J7:J12" si="1">SUM(H7:I7)</f>
        <v>0</v>
      </c>
    </row>
    <row r="8" spans="1:10">
      <c r="A8" s="153" t="s">
        <v>13</v>
      </c>
      <c r="B8" s="150">
        <v>0</v>
      </c>
      <c r="C8" s="1324">
        <v>0</v>
      </c>
      <c r="D8" s="1322">
        <v>0</v>
      </c>
      <c r="E8" s="152">
        <v>917</v>
      </c>
      <c r="F8" s="161">
        <v>113</v>
      </c>
      <c r="G8" s="152">
        <f t="shared" si="0"/>
        <v>1030</v>
      </c>
      <c r="H8" s="1319">
        <v>44</v>
      </c>
      <c r="I8" s="1316">
        <v>19</v>
      </c>
      <c r="J8" s="1322">
        <f t="shared" si="1"/>
        <v>63</v>
      </c>
    </row>
    <row r="9" spans="1:10">
      <c r="A9" s="153" t="s">
        <v>14</v>
      </c>
      <c r="B9" s="150">
        <v>0</v>
      </c>
      <c r="C9" s="1324">
        <v>0</v>
      </c>
      <c r="D9" s="1322">
        <v>0</v>
      </c>
      <c r="E9" s="152">
        <v>2078</v>
      </c>
      <c r="F9" s="161">
        <v>145</v>
      </c>
      <c r="G9" s="152">
        <f t="shared" si="0"/>
        <v>2223</v>
      </c>
      <c r="H9" s="1319">
        <v>109</v>
      </c>
      <c r="I9" s="1316">
        <v>15</v>
      </c>
      <c r="J9" s="1322">
        <f t="shared" si="1"/>
        <v>124</v>
      </c>
    </row>
    <row r="10" spans="1:10">
      <c r="A10" s="153" t="s">
        <v>15</v>
      </c>
      <c r="B10" s="150">
        <v>0</v>
      </c>
      <c r="C10" s="1324">
        <v>0</v>
      </c>
      <c r="D10" s="1322">
        <v>0</v>
      </c>
      <c r="E10" s="152">
        <v>464</v>
      </c>
      <c r="F10" s="161">
        <v>63</v>
      </c>
      <c r="G10" s="152">
        <f t="shared" si="0"/>
        <v>527</v>
      </c>
      <c r="H10" s="1319">
        <v>2</v>
      </c>
      <c r="I10" s="1316">
        <v>2</v>
      </c>
      <c r="J10" s="1322">
        <f t="shared" si="1"/>
        <v>4</v>
      </c>
    </row>
    <row r="11" spans="1:10">
      <c r="A11" s="153" t="s">
        <v>16</v>
      </c>
      <c r="B11" s="150">
        <v>0</v>
      </c>
      <c r="C11" s="1324">
        <v>0</v>
      </c>
      <c r="D11" s="1322">
        <v>0</v>
      </c>
      <c r="E11" s="152">
        <v>350</v>
      </c>
      <c r="F11" s="161">
        <v>39</v>
      </c>
      <c r="G11" s="152">
        <f t="shared" si="0"/>
        <v>389</v>
      </c>
      <c r="H11" s="1319">
        <v>1</v>
      </c>
      <c r="I11" s="1316">
        <v>1</v>
      </c>
      <c r="J11" s="1322">
        <f t="shared" si="1"/>
        <v>2</v>
      </c>
    </row>
    <row r="12" spans="1:10" ht="15.75" thickBot="1">
      <c r="A12" s="154" t="s">
        <v>17</v>
      </c>
      <c r="B12" s="150">
        <v>0</v>
      </c>
      <c r="C12" s="1324">
        <v>0</v>
      </c>
      <c r="D12" s="1323">
        <v>0</v>
      </c>
      <c r="E12" s="152">
        <v>2525</v>
      </c>
      <c r="F12" s="164">
        <v>288</v>
      </c>
      <c r="G12" s="152">
        <f t="shared" si="0"/>
        <v>2813</v>
      </c>
      <c r="H12" s="1319">
        <v>86</v>
      </c>
      <c r="I12" s="1321">
        <v>19</v>
      </c>
      <c r="J12" s="1323">
        <f t="shared" si="1"/>
        <v>105</v>
      </c>
    </row>
    <row r="13" spans="1:10" ht="15.75" thickBot="1">
      <c r="A13" s="155" t="s">
        <v>18</v>
      </c>
      <c r="B13" s="156">
        <f>SUM(B6:B12)</f>
        <v>0</v>
      </c>
      <c r="C13" s="156">
        <f t="shared" ref="C13:D13" si="2">SUM(C6:C12)</f>
        <v>0</v>
      </c>
      <c r="D13" s="156">
        <f t="shared" si="2"/>
        <v>0</v>
      </c>
      <c r="E13" s="157">
        <f t="shared" ref="E13:J13" si="3">SUM(E6:E12)</f>
        <v>8120</v>
      </c>
      <c r="F13" s="165">
        <f t="shared" si="3"/>
        <v>859</v>
      </c>
      <c r="G13" s="157">
        <f t="shared" si="3"/>
        <v>8979</v>
      </c>
      <c r="H13" s="157">
        <f t="shared" si="3"/>
        <v>352</v>
      </c>
      <c r="I13" s="165">
        <f t="shared" si="3"/>
        <v>73</v>
      </c>
      <c r="J13" s="167">
        <f t="shared" si="3"/>
        <v>425</v>
      </c>
    </row>
    <row r="14" spans="1:10">
      <c r="A14" s="158"/>
      <c r="B14" s="159"/>
      <c r="C14" s="159"/>
      <c r="D14" s="159"/>
      <c r="E14" s="159"/>
      <c r="F14" s="159"/>
      <c r="G14" s="159"/>
      <c r="H14" s="145"/>
      <c r="I14" s="145"/>
      <c r="J14" s="145"/>
    </row>
    <row r="15" spans="1:10" ht="15.75" thickBot="1">
      <c r="A15" s="160"/>
      <c r="B15" s="159"/>
      <c r="C15" s="159"/>
      <c r="D15" s="159"/>
      <c r="E15" s="159"/>
      <c r="F15" s="159"/>
      <c r="G15" s="159"/>
      <c r="H15" s="145"/>
      <c r="I15" s="145"/>
      <c r="J15" s="145"/>
    </row>
    <row r="16" spans="1:10">
      <c r="A16" s="1765" t="s">
        <v>2</v>
      </c>
      <c r="B16" s="1767" t="s">
        <v>1375</v>
      </c>
      <c r="C16" s="1768"/>
      <c r="D16" s="1769"/>
      <c r="E16" s="1767" t="s">
        <v>1190</v>
      </c>
      <c r="F16" s="1768"/>
      <c r="G16" s="1769"/>
      <c r="H16" s="1767" t="s">
        <v>71</v>
      </c>
      <c r="I16" s="1768"/>
      <c r="J16" s="1769"/>
    </row>
    <row r="17" spans="1:10" ht="15.75" thickBot="1">
      <c r="A17" s="1766"/>
      <c r="B17" s="146" t="s">
        <v>1469</v>
      </c>
      <c r="C17" s="147" t="s">
        <v>1374</v>
      </c>
      <c r="D17" s="148" t="s">
        <v>18</v>
      </c>
      <c r="E17" s="146" t="s">
        <v>1469</v>
      </c>
      <c r="F17" s="147" t="s">
        <v>1374</v>
      </c>
      <c r="G17" s="148" t="s">
        <v>18</v>
      </c>
      <c r="H17" s="146" t="s">
        <v>1470</v>
      </c>
      <c r="I17" s="147" t="s">
        <v>1374</v>
      </c>
      <c r="J17" s="1313" t="s">
        <v>18</v>
      </c>
    </row>
    <row r="18" spans="1:10">
      <c r="A18" s="149" t="s">
        <v>11</v>
      </c>
      <c r="B18" s="152">
        <v>163</v>
      </c>
      <c r="C18" s="1324">
        <v>5</v>
      </c>
      <c r="D18" s="1315">
        <f>SUM(B18:C18)</f>
        <v>168</v>
      </c>
      <c r="E18" s="152">
        <v>17</v>
      </c>
      <c r="F18" s="1324">
        <v>3</v>
      </c>
      <c r="G18" s="1315">
        <f>SUM(E18:F18)</f>
        <v>20</v>
      </c>
      <c r="H18" s="1317">
        <v>6</v>
      </c>
      <c r="I18" s="1314">
        <v>2</v>
      </c>
      <c r="J18" s="1315">
        <f>SUM(H18:I18)</f>
        <v>8</v>
      </c>
    </row>
    <row r="19" spans="1:10">
      <c r="A19" s="153" t="s">
        <v>12</v>
      </c>
      <c r="B19" s="152">
        <v>78</v>
      </c>
      <c r="C19" s="1316">
        <v>4</v>
      </c>
      <c r="D19" s="1322">
        <f t="shared" ref="D19:D24" si="4">SUM(B19:C19)</f>
        <v>82</v>
      </c>
      <c r="E19" s="152">
        <v>304</v>
      </c>
      <c r="F19" s="1316">
        <v>20</v>
      </c>
      <c r="G19" s="1322">
        <f t="shared" ref="G19:G24" si="5">SUM(E19:F19)</f>
        <v>324</v>
      </c>
      <c r="H19" s="162">
        <v>1</v>
      </c>
      <c r="I19" s="1316">
        <v>1</v>
      </c>
      <c r="J19" s="163">
        <f t="shared" ref="J19:J24" si="6">SUM(H19:I19)</f>
        <v>2</v>
      </c>
    </row>
    <row r="20" spans="1:10">
      <c r="A20" s="153" t="s">
        <v>13</v>
      </c>
      <c r="B20" s="152">
        <v>0</v>
      </c>
      <c r="C20" s="1316">
        <v>0</v>
      </c>
      <c r="D20" s="1322">
        <f t="shared" si="4"/>
        <v>0</v>
      </c>
      <c r="E20" s="152">
        <v>4</v>
      </c>
      <c r="F20" s="1316">
        <v>1</v>
      </c>
      <c r="G20" s="1322">
        <f t="shared" si="5"/>
        <v>5</v>
      </c>
      <c r="H20" s="162">
        <v>0</v>
      </c>
      <c r="I20" s="1316">
        <v>0</v>
      </c>
      <c r="J20" s="163">
        <f t="shared" si="6"/>
        <v>0</v>
      </c>
    </row>
    <row r="21" spans="1:10">
      <c r="A21" s="153" t="s">
        <v>14</v>
      </c>
      <c r="B21" s="152">
        <v>1193</v>
      </c>
      <c r="C21" s="1316">
        <v>18</v>
      </c>
      <c r="D21" s="1322">
        <f t="shared" si="4"/>
        <v>1211</v>
      </c>
      <c r="E21" s="152">
        <v>247</v>
      </c>
      <c r="F21" s="1316">
        <v>7</v>
      </c>
      <c r="G21" s="1322">
        <f t="shared" si="5"/>
        <v>254</v>
      </c>
      <c r="H21" s="162">
        <v>0</v>
      </c>
      <c r="I21" s="1316">
        <v>0</v>
      </c>
      <c r="J21" s="163">
        <f t="shared" si="6"/>
        <v>0</v>
      </c>
    </row>
    <row r="22" spans="1:10">
      <c r="A22" s="153" t="s">
        <v>15</v>
      </c>
      <c r="B22" s="152">
        <v>23</v>
      </c>
      <c r="C22" s="1316">
        <v>2</v>
      </c>
      <c r="D22" s="1322">
        <f t="shared" si="4"/>
        <v>25</v>
      </c>
      <c r="E22" s="152">
        <v>48</v>
      </c>
      <c r="F22" s="1316">
        <v>4</v>
      </c>
      <c r="G22" s="1322">
        <f t="shared" si="5"/>
        <v>52</v>
      </c>
      <c r="H22" s="162">
        <v>0</v>
      </c>
      <c r="I22" s="1316">
        <v>0</v>
      </c>
      <c r="J22" s="163">
        <f t="shared" si="6"/>
        <v>0</v>
      </c>
    </row>
    <row r="23" spans="1:10">
      <c r="A23" s="153" t="s">
        <v>16</v>
      </c>
      <c r="B23" s="152">
        <v>0</v>
      </c>
      <c r="C23" s="1316">
        <v>0</v>
      </c>
      <c r="D23" s="1322">
        <f t="shared" si="4"/>
        <v>0</v>
      </c>
      <c r="E23" s="152">
        <v>238</v>
      </c>
      <c r="F23" s="1316">
        <v>6</v>
      </c>
      <c r="G23" s="1322">
        <f t="shared" si="5"/>
        <v>244</v>
      </c>
      <c r="H23" s="162">
        <v>2</v>
      </c>
      <c r="I23" s="1316">
        <v>1</v>
      </c>
      <c r="J23" s="163">
        <f t="shared" si="6"/>
        <v>3</v>
      </c>
    </row>
    <row r="24" spans="1:10" ht="15.75" thickBot="1">
      <c r="A24" s="154" t="s">
        <v>17</v>
      </c>
      <c r="B24" s="152">
        <v>231</v>
      </c>
      <c r="C24" s="1325">
        <v>10</v>
      </c>
      <c r="D24" s="1323">
        <f t="shared" si="4"/>
        <v>241</v>
      </c>
      <c r="E24" s="152">
        <v>73</v>
      </c>
      <c r="F24" s="1325">
        <v>8</v>
      </c>
      <c r="G24" s="1323">
        <f t="shared" si="5"/>
        <v>81</v>
      </c>
      <c r="H24" s="1318">
        <v>6</v>
      </c>
      <c r="I24" s="1321">
        <v>1</v>
      </c>
      <c r="J24" s="1320">
        <f t="shared" si="6"/>
        <v>7</v>
      </c>
    </row>
    <row r="25" spans="1:10" ht="15.75" thickBot="1">
      <c r="A25" s="155" t="s">
        <v>18</v>
      </c>
      <c r="B25" s="157">
        <f t="shared" ref="B25:J25" si="7">SUM(B18:B24)</f>
        <v>1688</v>
      </c>
      <c r="C25" s="165">
        <f t="shared" si="7"/>
        <v>39</v>
      </c>
      <c r="D25" s="157">
        <f t="shared" si="7"/>
        <v>1727</v>
      </c>
      <c r="E25" s="157">
        <f t="shared" si="7"/>
        <v>931</v>
      </c>
      <c r="F25" s="165">
        <f t="shared" si="7"/>
        <v>49</v>
      </c>
      <c r="G25" s="157">
        <f t="shared" si="7"/>
        <v>980</v>
      </c>
      <c r="H25" s="157">
        <f t="shared" si="7"/>
        <v>15</v>
      </c>
      <c r="I25" s="165">
        <f t="shared" si="7"/>
        <v>5</v>
      </c>
      <c r="J25" s="167">
        <f t="shared" si="7"/>
        <v>20</v>
      </c>
    </row>
    <row r="26" spans="1:10">
      <c r="A26" s="160"/>
      <c r="B26" s="145"/>
      <c r="C26" s="145"/>
      <c r="D26" s="145"/>
      <c r="E26" s="145"/>
      <c r="F26" s="145"/>
      <c r="G26" s="145"/>
      <c r="H26" s="159"/>
      <c r="I26" s="159"/>
      <c r="J26" s="159"/>
    </row>
    <row r="27" spans="1:10">
      <c r="A27" s="166" t="s">
        <v>1390</v>
      </c>
      <c r="B27" s="60"/>
      <c r="C27" s="60"/>
      <c r="D27" s="60"/>
      <c r="E27" s="60"/>
      <c r="F27" s="60"/>
      <c r="G27" s="60"/>
      <c r="H27" s="60"/>
      <c r="I27" s="145"/>
      <c r="J27" s="145"/>
    </row>
    <row r="29" spans="1:10">
      <c r="A29" s="160"/>
      <c r="B29" s="145"/>
      <c r="C29" s="145"/>
      <c r="D29" s="145"/>
      <c r="E29" s="145"/>
      <c r="F29" s="145"/>
      <c r="G29" s="145"/>
      <c r="H29" s="145"/>
      <c r="I29" s="145"/>
      <c r="J29" s="145"/>
    </row>
    <row r="30" spans="1:10">
      <c r="A30" s="160"/>
      <c r="B30" s="145"/>
      <c r="C30" s="145"/>
      <c r="D30" s="145"/>
      <c r="E30" s="145"/>
      <c r="F30" s="145"/>
      <c r="G30" s="145"/>
      <c r="H30" s="145"/>
      <c r="I30" s="145"/>
      <c r="J30" s="145"/>
    </row>
    <row r="31" spans="1:10">
      <c r="A31" s="160"/>
      <c r="B31" s="145"/>
      <c r="C31" s="145"/>
      <c r="D31" s="145"/>
      <c r="E31" s="145"/>
      <c r="F31" s="145"/>
      <c r="G31" s="145"/>
      <c r="H31" s="145"/>
      <c r="I31" s="145"/>
      <c r="J31" s="145"/>
    </row>
    <row r="32" spans="1:10">
      <c r="A32" s="160"/>
      <c r="B32" s="145"/>
      <c r="C32" s="145"/>
      <c r="D32" s="145"/>
      <c r="E32" s="145"/>
      <c r="F32" s="145"/>
      <c r="G32" s="145"/>
      <c r="H32" s="145"/>
      <c r="I32" s="145"/>
      <c r="J32" s="145"/>
    </row>
    <row r="33" spans="1:1">
      <c r="A33" s="160"/>
    </row>
    <row r="34" spans="1:1">
      <c r="A34" s="160"/>
    </row>
    <row r="35" spans="1:1">
      <c r="A35" s="160"/>
    </row>
    <row r="36" spans="1:1">
      <c r="A36" s="160"/>
    </row>
    <row r="37" spans="1:1">
      <c r="A37" s="160"/>
    </row>
    <row r="38" spans="1:1">
      <c r="A38" s="160"/>
    </row>
    <row r="39" spans="1:1">
      <c r="A39" s="160"/>
    </row>
    <row r="40" spans="1:1">
      <c r="A40" s="160"/>
    </row>
    <row r="41" spans="1:1">
      <c r="A41" s="160"/>
    </row>
    <row r="42" spans="1:1">
      <c r="A42" s="160"/>
    </row>
    <row r="43" spans="1:1">
      <c r="A43" s="160"/>
    </row>
    <row r="44" spans="1:1">
      <c r="A44" s="160"/>
    </row>
    <row r="45" spans="1:1">
      <c r="A45" s="160"/>
    </row>
    <row r="46" spans="1:1">
      <c r="A46" s="160"/>
    </row>
    <row r="47" spans="1:1">
      <c r="A47" s="160"/>
    </row>
    <row r="48" spans="1:1">
      <c r="A48" s="160"/>
    </row>
    <row r="49" spans="1:1">
      <c r="A49" s="160"/>
    </row>
    <row r="50" spans="1:1">
      <c r="A50" s="160"/>
    </row>
    <row r="51" spans="1:1">
      <c r="A51" s="160"/>
    </row>
    <row r="52" spans="1:1">
      <c r="A52" s="160"/>
    </row>
    <row r="53" spans="1:1">
      <c r="A53" s="160"/>
    </row>
    <row r="54" spans="1:1">
      <c r="A54" s="160"/>
    </row>
    <row r="55" spans="1:1">
      <c r="A55" s="160"/>
    </row>
    <row r="56" spans="1:1">
      <c r="A56" s="160"/>
    </row>
    <row r="57" spans="1:1">
      <c r="A57" s="160"/>
    </row>
    <row r="58" spans="1:1">
      <c r="A58" s="160"/>
    </row>
    <row r="59" spans="1:1">
      <c r="A59" s="160"/>
    </row>
    <row r="60" spans="1:1">
      <c r="A60" s="160"/>
    </row>
    <row r="61" spans="1:1">
      <c r="A61" s="160"/>
    </row>
    <row r="62" spans="1:1">
      <c r="A62" s="160"/>
    </row>
    <row r="63" spans="1:1">
      <c r="A63" s="160"/>
    </row>
    <row r="64" spans="1:1">
      <c r="A64" s="160"/>
    </row>
    <row r="65" spans="1:1">
      <c r="A65" s="160"/>
    </row>
    <row r="66" spans="1:1">
      <c r="A66" s="160"/>
    </row>
    <row r="67" spans="1:1">
      <c r="A67" s="160"/>
    </row>
    <row r="68" spans="1:1">
      <c r="A68" s="160"/>
    </row>
    <row r="69" spans="1:1">
      <c r="A69" s="160"/>
    </row>
    <row r="70" spans="1:1">
      <c r="A70" s="160"/>
    </row>
    <row r="71" spans="1:1">
      <c r="A71" s="160"/>
    </row>
    <row r="72" spans="1:1">
      <c r="A72" s="160"/>
    </row>
    <row r="73" spans="1:1">
      <c r="A73" s="160"/>
    </row>
    <row r="74" spans="1:1">
      <c r="A74" s="160"/>
    </row>
    <row r="75" spans="1:1">
      <c r="A75" s="160"/>
    </row>
    <row r="76" spans="1:1">
      <c r="A76" s="160"/>
    </row>
    <row r="77" spans="1:1">
      <c r="A77" s="160"/>
    </row>
    <row r="78" spans="1:1">
      <c r="A78" s="160"/>
    </row>
    <row r="79" spans="1:1">
      <c r="A79" s="160"/>
    </row>
    <row r="80" spans="1:1">
      <c r="A80" s="160"/>
    </row>
    <row r="81" spans="1:1">
      <c r="A81" s="160"/>
    </row>
    <row r="82" spans="1:1">
      <c r="A82" s="160"/>
    </row>
    <row r="83" spans="1:1">
      <c r="A83" s="160"/>
    </row>
    <row r="84" spans="1:1">
      <c r="A84" s="160"/>
    </row>
    <row r="85" spans="1:1">
      <c r="A85" s="160"/>
    </row>
    <row r="86" spans="1:1">
      <c r="A86" s="160"/>
    </row>
    <row r="87" spans="1:1">
      <c r="A87" s="160"/>
    </row>
    <row r="88" spans="1:1">
      <c r="A88" s="160"/>
    </row>
    <row r="89" spans="1:1">
      <c r="A89" s="160"/>
    </row>
    <row r="90" spans="1:1">
      <c r="A90" s="160"/>
    </row>
    <row r="91" spans="1:1">
      <c r="A91" s="160"/>
    </row>
    <row r="92" spans="1:1">
      <c r="A92" s="160"/>
    </row>
    <row r="93" spans="1:1">
      <c r="A93" s="160"/>
    </row>
    <row r="94" spans="1:1">
      <c r="A94" s="160"/>
    </row>
    <row r="95" spans="1:1">
      <c r="A95" s="160"/>
    </row>
    <row r="96" spans="1:1">
      <c r="A96" s="160"/>
    </row>
    <row r="97" spans="1:1">
      <c r="A97" s="160"/>
    </row>
    <row r="98" spans="1:1">
      <c r="A98" s="160"/>
    </row>
    <row r="99" spans="1:1">
      <c r="A99" s="160"/>
    </row>
    <row r="100" spans="1:1">
      <c r="A100" s="160"/>
    </row>
    <row r="101" spans="1:1">
      <c r="A101" s="160"/>
    </row>
    <row r="102" spans="1:1">
      <c r="A102" s="160"/>
    </row>
    <row r="103" spans="1:1">
      <c r="A103" s="160"/>
    </row>
    <row r="104" spans="1:1">
      <c r="A104" s="160"/>
    </row>
    <row r="105" spans="1:1">
      <c r="A105" s="160"/>
    </row>
    <row r="106" spans="1:1">
      <c r="A106" s="160"/>
    </row>
    <row r="107" spans="1:1">
      <c r="A107" s="160"/>
    </row>
    <row r="108" spans="1:1">
      <c r="A108" s="160"/>
    </row>
    <row r="109" spans="1:1">
      <c r="A109" s="160"/>
    </row>
    <row r="110" spans="1:1">
      <c r="A110" s="160"/>
    </row>
    <row r="111" spans="1:1">
      <c r="A111" s="160"/>
    </row>
    <row r="112" spans="1:1">
      <c r="A112" s="160"/>
    </row>
    <row r="113" spans="1:1">
      <c r="A113" s="160"/>
    </row>
    <row r="114" spans="1:1">
      <c r="A114" s="160"/>
    </row>
    <row r="115" spans="1:1">
      <c r="A115" s="160"/>
    </row>
    <row r="116" spans="1:1">
      <c r="A116" s="160"/>
    </row>
    <row r="117" spans="1:1">
      <c r="A117" s="160"/>
    </row>
    <row r="118" spans="1:1">
      <c r="A118" s="160"/>
    </row>
    <row r="119" spans="1:1">
      <c r="A119" s="160"/>
    </row>
    <row r="120" spans="1:1">
      <c r="A120" s="160"/>
    </row>
    <row r="121" spans="1:1">
      <c r="A121" s="160"/>
    </row>
    <row r="122" spans="1:1">
      <c r="A122" s="160"/>
    </row>
    <row r="123" spans="1:1">
      <c r="A123" s="160"/>
    </row>
    <row r="124" spans="1:1">
      <c r="A124" s="160"/>
    </row>
    <row r="125" spans="1:1">
      <c r="A125" s="160"/>
    </row>
    <row r="126" spans="1:1">
      <c r="A126" s="160"/>
    </row>
    <row r="127" spans="1:1">
      <c r="A127" s="160"/>
    </row>
    <row r="128" spans="1:1">
      <c r="A128" s="160"/>
    </row>
    <row r="129" spans="1:1">
      <c r="A129" s="160"/>
    </row>
    <row r="130" spans="1:1">
      <c r="A130" s="160"/>
    </row>
    <row r="131" spans="1:1">
      <c r="A131" s="160"/>
    </row>
    <row r="132" spans="1:1">
      <c r="A132" s="160"/>
    </row>
    <row r="133" spans="1:1">
      <c r="A133" s="160"/>
    </row>
    <row r="134" spans="1:1">
      <c r="A134" s="160"/>
    </row>
    <row r="135" spans="1:1">
      <c r="A135" s="160"/>
    </row>
    <row r="136" spans="1:1">
      <c r="A136" s="160"/>
    </row>
    <row r="137" spans="1:1">
      <c r="A137" s="160"/>
    </row>
    <row r="138" spans="1:1">
      <c r="A138" s="160"/>
    </row>
    <row r="139" spans="1:1">
      <c r="A139" s="160"/>
    </row>
    <row r="140" spans="1:1">
      <c r="A140" s="160"/>
    </row>
    <row r="141" spans="1:1">
      <c r="A141" s="160"/>
    </row>
    <row r="142" spans="1:1">
      <c r="A142" s="160"/>
    </row>
    <row r="143" spans="1:1">
      <c r="A143" s="160"/>
    </row>
    <row r="144" spans="1:1">
      <c r="A144" s="160"/>
    </row>
    <row r="145" spans="1:1">
      <c r="A145" s="160"/>
    </row>
    <row r="146" spans="1:1">
      <c r="A146" s="160"/>
    </row>
    <row r="147" spans="1:1">
      <c r="A147" s="160"/>
    </row>
    <row r="148" spans="1:1">
      <c r="A148" s="160"/>
    </row>
    <row r="149" spans="1:1">
      <c r="A149" s="160"/>
    </row>
    <row r="150" spans="1:1">
      <c r="A150" s="160"/>
    </row>
    <row r="151" spans="1:1">
      <c r="A151" s="160"/>
    </row>
    <row r="152" spans="1:1">
      <c r="A152" s="160"/>
    </row>
    <row r="153" spans="1:1">
      <c r="A153" s="160"/>
    </row>
    <row r="154" spans="1:1">
      <c r="A154" s="160"/>
    </row>
    <row r="155" spans="1:1">
      <c r="A155" s="160"/>
    </row>
    <row r="156" spans="1:1">
      <c r="A156" s="160"/>
    </row>
    <row r="157" spans="1:1">
      <c r="A157" s="160"/>
    </row>
    <row r="158" spans="1:1">
      <c r="A158" s="160"/>
    </row>
    <row r="159" spans="1:1">
      <c r="A159" s="160"/>
    </row>
    <row r="160" spans="1:1">
      <c r="A160" s="160"/>
    </row>
    <row r="161" spans="1:1">
      <c r="A161" s="160"/>
    </row>
    <row r="162" spans="1:1">
      <c r="A162" s="160"/>
    </row>
    <row r="163" spans="1:1">
      <c r="A163" s="160"/>
    </row>
    <row r="164" spans="1:1">
      <c r="A164" s="160"/>
    </row>
    <row r="165" spans="1:1">
      <c r="A165" s="160"/>
    </row>
    <row r="166" spans="1:1">
      <c r="A166" s="160"/>
    </row>
    <row r="167" spans="1:1">
      <c r="A167" s="160"/>
    </row>
    <row r="168" spans="1:1">
      <c r="A168" s="160"/>
    </row>
    <row r="169" spans="1:1">
      <c r="A169" s="160"/>
    </row>
    <row r="170" spans="1:1">
      <c r="A170" s="160"/>
    </row>
    <row r="171" spans="1:1">
      <c r="A171" s="160"/>
    </row>
    <row r="172" spans="1:1">
      <c r="A172" s="160"/>
    </row>
    <row r="173" spans="1:1">
      <c r="A173" s="160"/>
    </row>
    <row r="174" spans="1:1">
      <c r="A174" s="160"/>
    </row>
    <row r="175" spans="1:1">
      <c r="A175" s="160"/>
    </row>
    <row r="176" spans="1:1">
      <c r="A176" s="160"/>
    </row>
    <row r="177" spans="1:1">
      <c r="A177" s="160"/>
    </row>
    <row r="178" spans="1:1">
      <c r="A178" s="160"/>
    </row>
    <row r="179" spans="1:1">
      <c r="A179" s="160"/>
    </row>
    <row r="180" spans="1:1">
      <c r="A180" s="160"/>
    </row>
    <row r="181" spans="1:1">
      <c r="A181" s="160"/>
    </row>
    <row r="182" spans="1:1">
      <c r="A182" s="160"/>
    </row>
    <row r="183" spans="1:1">
      <c r="A183" s="160"/>
    </row>
    <row r="184" spans="1:1">
      <c r="A184" s="160"/>
    </row>
    <row r="185" spans="1:1">
      <c r="A185" s="160"/>
    </row>
    <row r="186" spans="1:1">
      <c r="A186" s="160"/>
    </row>
    <row r="187" spans="1:1">
      <c r="A187" s="160"/>
    </row>
    <row r="188" spans="1:1">
      <c r="A188" s="160"/>
    </row>
    <row r="189" spans="1:1">
      <c r="A189" s="160"/>
    </row>
    <row r="190" spans="1:1">
      <c r="A190" s="160"/>
    </row>
    <row r="191" spans="1:1">
      <c r="A191" s="160"/>
    </row>
    <row r="192" spans="1:1">
      <c r="A192" s="160"/>
    </row>
    <row r="193" spans="1:1">
      <c r="A193" s="160"/>
    </row>
    <row r="194" spans="1:1">
      <c r="A194" s="160"/>
    </row>
    <row r="195" spans="1:1">
      <c r="A195" s="160"/>
    </row>
    <row r="196" spans="1:1">
      <c r="A196" s="160"/>
    </row>
    <row r="197" spans="1:1">
      <c r="A197" s="160"/>
    </row>
    <row r="198" spans="1:1">
      <c r="A198" s="160"/>
    </row>
    <row r="199" spans="1:1">
      <c r="A199" s="160"/>
    </row>
    <row r="200" spans="1:1">
      <c r="A200" s="160"/>
    </row>
    <row r="201" spans="1:1">
      <c r="A201" s="160"/>
    </row>
    <row r="202" spans="1:1">
      <c r="A202" s="160"/>
    </row>
    <row r="203" spans="1:1">
      <c r="A203" s="160"/>
    </row>
    <row r="204" spans="1:1">
      <c r="A204" s="160"/>
    </row>
    <row r="205" spans="1:1">
      <c r="A205" s="160"/>
    </row>
    <row r="206" spans="1:1">
      <c r="A206" s="160"/>
    </row>
    <row r="207" spans="1:1">
      <c r="A207" s="160"/>
    </row>
    <row r="208" spans="1:1">
      <c r="A208" s="160"/>
    </row>
    <row r="209" spans="1:1">
      <c r="A209" s="160"/>
    </row>
    <row r="210" spans="1:1">
      <c r="A210" s="160"/>
    </row>
    <row r="211" spans="1:1">
      <c r="A211" s="160"/>
    </row>
    <row r="212" spans="1:1">
      <c r="A212" s="160"/>
    </row>
    <row r="213" spans="1:1">
      <c r="A213" s="160"/>
    </row>
    <row r="214" spans="1:1">
      <c r="A214" s="160"/>
    </row>
    <row r="215" spans="1:1">
      <c r="A215" s="160"/>
    </row>
    <row r="216" spans="1:1">
      <c r="A216" s="160"/>
    </row>
    <row r="217" spans="1:1">
      <c r="A217" s="160"/>
    </row>
    <row r="218" spans="1:1">
      <c r="A218" s="160"/>
    </row>
    <row r="219" spans="1:1">
      <c r="A219" s="160"/>
    </row>
    <row r="220" spans="1:1">
      <c r="A220" s="160"/>
    </row>
    <row r="221" spans="1:1">
      <c r="A221" s="160"/>
    </row>
    <row r="222" spans="1:1">
      <c r="A222" s="160"/>
    </row>
    <row r="223" spans="1:1">
      <c r="A223" s="160"/>
    </row>
    <row r="224" spans="1:1">
      <c r="A224" s="160"/>
    </row>
    <row r="225" spans="1:1">
      <c r="A225" s="160"/>
    </row>
    <row r="226" spans="1:1">
      <c r="A226" s="160"/>
    </row>
    <row r="227" spans="1:1">
      <c r="A227" s="160"/>
    </row>
    <row r="228" spans="1:1">
      <c r="A228" s="160"/>
    </row>
    <row r="229" spans="1:1">
      <c r="A229" s="160"/>
    </row>
    <row r="230" spans="1:1">
      <c r="A230" s="160"/>
    </row>
    <row r="231" spans="1:1">
      <c r="A231" s="160"/>
    </row>
    <row r="232" spans="1:1">
      <c r="A232" s="160"/>
    </row>
    <row r="233" spans="1:1">
      <c r="A233" s="160"/>
    </row>
    <row r="234" spans="1:1">
      <c r="A234" s="160"/>
    </row>
    <row r="235" spans="1:1">
      <c r="A235" s="160"/>
    </row>
    <row r="236" spans="1:1">
      <c r="A236" s="160"/>
    </row>
    <row r="237" spans="1:1">
      <c r="A237" s="160"/>
    </row>
    <row r="238" spans="1:1">
      <c r="A238" s="160"/>
    </row>
    <row r="239" spans="1:1">
      <c r="A239" s="160"/>
    </row>
    <row r="240" spans="1:1">
      <c r="A240" s="160"/>
    </row>
    <row r="241" spans="1:1">
      <c r="A241" s="160"/>
    </row>
    <row r="242" spans="1:1">
      <c r="A242" s="160"/>
    </row>
    <row r="243" spans="1:1">
      <c r="A243" s="160"/>
    </row>
    <row r="244" spans="1:1">
      <c r="A244" s="160"/>
    </row>
    <row r="245" spans="1:1">
      <c r="A245" s="160"/>
    </row>
    <row r="246" spans="1:1">
      <c r="A246" s="160"/>
    </row>
    <row r="247" spans="1:1">
      <c r="A247" s="160"/>
    </row>
    <row r="248" spans="1:1">
      <c r="A248" s="160"/>
    </row>
    <row r="249" spans="1:1">
      <c r="A249" s="160"/>
    </row>
    <row r="250" spans="1:1">
      <c r="A250" s="160"/>
    </row>
    <row r="251" spans="1:1">
      <c r="A251" s="160"/>
    </row>
    <row r="252" spans="1:1">
      <c r="A252" s="160"/>
    </row>
    <row r="253" spans="1:1">
      <c r="A253" s="160"/>
    </row>
    <row r="254" spans="1:1">
      <c r="A254" s="160"/>
    </row>
    <row r="255" spans="1:1">
      <c r="A255" s="160"/>
    </row>
    <row r="256" spans="1:1">
      <c r="A256" s="160"/>
    </row>
    <row r="257" spans="1:1">
      <c r="A257" s="160"/>
    </row>
    <row r="258" spans="1:1">
      <c r="A258" s="160"/>
    </row>
    <row r="259" spans="1:1">
      <c r="A259" s="160"/>
    </row>
    <row r="260" spans="1:1">
      <c r="A260" s="160"/>
    </row>
    <row r="261" spans="1:1">
      <c r="A261" s="160"/>
    </row>
    <row r="262" spans="1:1">
      <c r="A262" s="160"/>
    </row>
    <row r="263" spans="1:1">
      <c r="A263" s="160"/>
    </row>
    <row r="264" spans="1:1">
      <c r="A264" s="160"/>
    </row>
    <row r="265" spans="1:1">
      <c r="A265" s="160"/>
    </row>
    <row r="266" spans="1:1">
      <c r="A266" s="160"/>
    </row>
    <row r="267" spans="1:1">
      <c r="A267" s="160"/>
    </row>
    <row r="268" spans="1:1">
      <c r="A268" s="160"/>
    </row>
    <row r="269" spans="1:1">
      <c r="A269" s="160"/>
    </row>
    <row r="270" spans="1:1">
      <c r="A270" s="160"/>
    </row>
    <row r="271" spans="1:1">
      <c r="A271" s="160"/>
    </row>
    <row r="272" spans="1:1">
      <c r="A272" s="160"/>
    </row>
    <row r="273" spans="1:1">
      <c r="A273" s="160"/>
    </row>
    <row r="274" spans="1:1">
      <c r="A274" s="160"/>
    </row>
    <row r="275" spans="1:1">
      <c r="A275" s="160"/>
    </row>
    <row r="276" spans="1:1">
      <c r="A276" s="160"/>
    </row>
    <row r="277" spans="1:1">
      <c r="A277" s="160"/>
    </row>
    <row r="278" spans="1:1">
      <c r="A278" s="160"/>
    </row>
    <row r="279" spans="1:1">
      <c r="A279" s="160"/>
    </row>
    <row r="280" spans="1:1">
      <c r="A280" s="160"/>
    </row>
    <row r="281" spans="1:1">
      <c r="A281" s="160"/>
    </row>
    <row r="282" spans="1:1">
      <c r="A282" s="160"/>
    </row>
    <row r="283" spans="1:1">
      <c r="A283" s="160"/>
    </row>
    <row r="284" spans="1:1">
      <c r="A284" s="160"/>
    </row>
    <row r="285" spans="1:1">
      <c r="A285" s="160"/>
    </row>
    <row r="286" spans="1:1">
      <c r="A286" s="160"/>
    </row>
    <row r="287" spans="1:1">
      <c r="A287" s="160"/>
    </row>
    <row r="288" spans="1:1">
      <c r="A288" s="160"/>
    </row>
    <row r="289" spans="1:1">
      <c r="A289" s="160"/>
    </row>
    <row r="290" spans="1:1">
      <c r="A290" s="160"/>
    </row>
    <row r="291" spans="1:1">
      <c r="A291" s="160"/>
    </row>
    <row r="292" spans="1:1">
      <c r="A292" s="160"/>
    </row>
    <row r="293" spans="1:1">
      <c r="A293" s="160"/>
    </row>
    <row r="294" spans="1:1">
      <c r="A294" s="160"/>
    </row>
    <row r="295" spans="1:1">
      <c r="A295" s="160"/>
    </row>
    <row r="296" spans="1:1">
      <c r="A296" s="160"/>
    </row>
    <row r="297" spans="1:1">
      <c r="A297" s="160"/>
    </row>
    <row r="298" spans="1:1">
      <c r="A298" s="160"/>
    </row>
    <row r="299" spans="1:1">
      <c r="A299" s="160"/>
    </row>
    <row r="300" spans="1:1">
      <c r="A300" s="160"/>
    </row>
    <row r="301" spans="1:1">
      <c r="A301" s="160"/>
    </row>
    <row r="302" spans="1:1">
      <c r="A302" s="160"/>
    </row>
    <row r="303" spans="1:1">
      <c r="A303" s="160"/>
    </row>
    <row r="304" spans="1:1">
      <c r="A304" s="160"/>
    </row>
    <row r="305" spans="1:1">
      <c r="A305" s="160"/>
    </row>
    <row r="306" spans="1:1">
      <c r="A306" s="160"/>
    </row>
    <row r="307" spans="1:1">
      <c r="A307" s="160"/>
    </row>
    <row r="308" spans="1:1">
      <c r="A308" s="160"/>
    </row>
    <row r="309" spans="1:1">
      <c r="A309" s="160"/>
    </row>
    <row r="310" spans="1:1">
      <c r="A310" s="160"/>
    </row>
    <row r="311" spans="1:1">
      <c r="A311" s="160"/>
    </row>
    <row r="312" spans="1:1">
      <c r="A312" s="160"/>
    </row>
    <row r="313" spans="1:1">
      <c r="A313" s="160"/>
    </row>
    <row r="314" spans="1:1">
      <c r="A314" s="160"/>
    </row>
    <row r="315" spans="1:1">
      <c r="A315" s="160"/>
    </row>
    <row r="316" spans="1:1">
      <c r="A316" s="160"/>
    </row>
    <row r="317" spans="1:1">
      <c r="A317" s="160"/>
    </row>
    <row r="318" spans="1:1">
      <c r="A318" s="160"/>
    </row>
    <row r="319" spans="1:1">
      <c r="A319" s="160"/>
    </row>
    <row r="320" spans="1:1">
      <c r="A320" s="160"/>
    </row>
    <row r="321" spans="1:1">
      <c r="A321" s="160"/>
    </row>
    <row r="322" spans="1:1">
      <c r="A322" s="160"/>
    </row>
    <row r="323" spans="1:1">
      <c r="A323" s="160"/>
    </row>
    <row r="324" spans="1:1">
      <c r="A324" s="160"/>
    </row>
    <row r="325" spans="1:1">
      <c r="A325" s="160"/>
    </row>
    <row r="326" spans="1:1">
      <c r="A326" s="160"/>
    </row>
    <row r="327" spans="1:1">
      <c r="A327" s="160"/>
    </row>
    <row r="328" spans="1:1">
      <c r="A328" s="160"/>
    </row>
    <row r="329" spans="1:1">
      <c r="A329" s="160"/>
    </row>
    <row r="330" spans="1:1">
      <c r="A330" s="160"/>
    </row>
    <row r="331" spans="1:1">
      <c r="A331" s="160"/>
    </row>
    <row r="332" spans="1:1">
      <c r="A332" s="160"/>
    </row>
    <row r="333" spans="1:1">
      <c r="A333" s="160"/>
    </row>
    <row r="334" spans="1:1">
      <c r="A334" s="160"/>
    </row>
    <row r="335" spans="1:1">
      <c r="A335" s="160"/>
    </row>
    <row r="336" spans="1:1">
      <c r="A336" s="160"/>
    </row>
    <row r="337" spans="1:1">
      <c r="A337" s="160"/>
    </row>
    <row r="338" spans="1:1">
      <c r="A338" s="160"/>
    </row>
    <row r="339" spans="1:1">
      <c r="A339" s="160"/>
    </row>
    <row r="340" spans="1:1">
      <c r="A340" s="160"/>
    </row>
    <row r="341" spans="1:1">
      <c r="A341" s="160"/>
    </row>
    <row r="342" spans="1:1">
      <c r="A342" s="160"/>
    </row>
    <row r="343" spans="1:1">
      <c r="A343" s="160"/>
    </row>
    <row r="344" spans="1:1">
      <c r="A344" s="160"/>
    </row>
    <row r="345" spans="1:1">
      <c r="A345" s="160"/>
    </row>
    <row r="346" spans="1:1">
      <c r="A346" s="160"/>
    </row>
    <row r="347" spans="1:1">
      <c r="A347" s="160"/>
    </row>
    <row r="348" spans="1:1">
      <c r="A348" s="160"/>
    </row>
    <row r="349" spans="1:1">
      <c r="A349" s="160"/>
    </row>
    <row r="350" spans="1:1">
      <c r="A350" s="160"/>
    </row>
    <row r="351" spans="1:1">
      <c r="A351" s="160"/>
    </row>
    <row r="352" spans="1:1">
      <c r="A352" s="160"/>
    </row>
    <row r="353" spans="1:1">
      <c r="A353" s="160"/>
    </row>
    <row r="354" spans="1:1">
      <c r="A354" s="160"/>
    </row>
    <row r="355" spans="1:1">
      <c r="A355" s="160"/>
    </row>
    <row r="356" spans="1:1">
      <c r="A356" s="160"/>
    </row>
    <row r="357" spans="1:1">
      <c r="A357" s="160"/>
    </row>
    <row r="358" spans="1:1">
      <c r="A358" s="160"/>
    </row>
    <row r="359" spans="1:1">
      <c r="A359" s="160"/>
    </row>
    <row r="360" spans="1:1">
      <c r="A360" s="160"/>
    </row>
    <row r="361" spans="1:1">
      <c r="A361" s="160"/>
    </row>
    <row r="362" spans="1:1">
      <c r="A362" s="160"/>
    </row>
    <row r="363" spans="1:1">
      <c r="A363" s="160"/>
    </row>
    <row r="364" spans="1:1">
      <c r="A364" s="160"/>
    </row>
    <row r="365" spans="1:1">
      <c r="A365" s="160"/>
    </row>
    <row r="366" spans="1:1">
      <c r="A366" s="160"/>
    </row>
    <row r="367" spans="1:1">
      <c r="A367" s="160"/>
    </row>
    <row r="368" spans="1:1">
      <c r="A368" s="160"/>
    </row>
    <row r="369" spans="1:1">
      <c r="A369" s="160"/>
    </row>
    <row r="370" spans="1:1">
      <c r="A370" s="160"/>
    </row>
    <row r="371" spans="1:1">
      <c r="A371" s="160"/>
    </row>
    <row r="372" spans="1:1">
      <c r="A372" s="160"/>
    </row>
    <row r="373" spans="1:1">
      <c r="A373" s="160"/>
    </row>
    <row r="374" spans="1:1">
      <c r="A374" s="160"/>
    </row>
    <row r="375" spans="1:1">
      <c r="A375" s="160"/>
    </row>
    <row r="376" spans="1:1">
      <c r="A376" s="160"/>
    </row>
    <row r="377" spans="1:1">
      <c r="A377" s="160"/>
    </row>
    <row r="378" spans="1:1">
      <c r="A378" s="160"/>
    </row>
    <row r="379" spans="1:1">
      <c r="A379" s="160"/>
    </row>
    <row r="380" spans="1:1">
      <c r="A380" s="160"/>
    </row>
    <row r="381" spans="1:1">
      <c r="A381" s="160"/>
    </row>
    <row r="382" spans="1:1">
      <c r="A382" s="160"/>
    </row>
    <row r="383" spans="1:1">
      <c r="A383" s="160"/>
    </row>
    <row r="384" spans="1:1">
      <c r="A384" s="160"/>
    </row>
    <row r="385" spans="1:1">
      <c r="A385" s="160"/>
    </row>
    <row r="386" spans="1:1">
      <c r="A386" s="160"/>
    </row>
    <row r="387" spans="1:1">
      <c r="A387" s="160"/>
    </row>
    <row r="388" spans="1:1">
      <c r="A388" s="160"/>
    </row>
    <row r="389" spans="1:1">
      <c r="A389" s="160"/>
    </row>
    <row r="390" spans="1:1">
      <c r="A390" s="160"/>
    </row>
    <row r="391" spans="1:1">
      <c r="A391" s="160"/>
    </row>
    <row r="392" spans="1:1">
      <c r="A392" s="160"/>
    </row>
    <row r="393" spans="1:1">
      <c r="A393" s="160"/>
    </row>
    <row r="394" spans="1:1">
      <c r="A394" s="160"/>
    </row>
    <row r="395" spans="1:1">
      <c r="A395" s="160"/>
    </row>
    <row r="396" spans="1:1">
      <c r="A396" s="160"/>
    </row>
    <row r="397" spans="1:1">
      <c r="A397" s="160"/>
    </row>
    <row r="398" spans="1:1">
      <c r="A398" s="160"/>
    </row>
    <row r="399" spans="1:1">
      <c r="A399" s="160"/>
    </row>
    <row r="400" spans="1:1">
      <c r="A400" s="160"/>
    </row>
    <row r="401" spans="1:1">
      <c r="A401" s="160"/>
    </row>
    <row r="402" spans="1:1">
      <c r="A402" s="160"/>
    </row>
    <row r="403" spans="1:1">
      <c r="A403" s="160"/>
    </row>
    <row r="404" spans="1:1">
      <c r="A404" s="160"/>
    </row>
    <row r="405" spans="1:1">
      <c r="A405" s="160"/>
    </row>
    <row r="406" spans="1:1">
      <c r="A406" s="160"/>
    </row>
    <row r="407" spans="1:1">
      <c r="A407" s="160"/>
    </row>
    <row r="408" spans="1:1">
      <c r="A408" s="160"/>
    </row>
    <row r="409" spans="1:1">
      <c r="A409" s="160"/>
    </row>
    <row r="410" spans="1:1">
      <c r="A410" s="160"/>
    </row>
    <row r="411" spans="1:1">
      <c r="A411" s="160"/>
    </row>
    <row r="412" spans="1:1">
      <c r="A412" s="160"/>
    </row>
    <row r="413" spans="1:1">
      <c r="A413" s="160"/>
    </row>
    <row r="414" spans="1:1">
      <c r="A414" s="160"/>
    </row>
    <row r="415" spans="1:1">
      <c r="A415" s="160"/>
    </row>
  </sheetData>
  <mergeCells count="10">
    <mergeCell ref="A16:A17"/>
    <mergeCell ref="B16:D16"/>
    <mergeCell ref="E16:G16"/>
    <mergeCell ref="H16:J16"/>
    <mergeCell ref="A1:J1"/>
    <mergeCell ref="A2:J2"/>
    <mergeCell ref="A4:A5"/>
    <mergeCell ref="B4:D4"/>
    <mergeCell ref="E4:G4"/>
    <mergeCell ref="H4:J4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theme="0"/>
  </sheetPr>
  <dimension ref="A1:Q184"/>
  <sheetViews>
    <sheetView topLeftCell="A100" workbookViewId="0">
      <selection activeCell="L174" sqref="L174"/>
    </sheetView>
  </sheetViews>
  <sheetFormatPr defaultColWidth="9" defaultRowHeight="15"/>
  <cols>
    <col min="1" max="1" width="18.140625" customWidth="1"/>
    <col min="2" max="3" width="10.42578125" style="64" customWidth="1"/>
    <col min="4" max="4" width="11" style="64" customWidth="1"/>
    <col min="5" max="5" width="11.42578125" style="64" customWidth="1"/>
    <col min="6" max="6" width="10.42578125" style="64" customWidth="1"/>
    <col min="7" max="7" width="11.140625" style="64" customWidth="1"/>
    <col min="8" max="8" width="10.140625" style="64" customWidth="1"/>
    <col min="9" max="9" width="12.85546875" style="64" customWidth="1"/>
    <col min="10" max="12" width="10.42578125" style="64" customWidth="1"/>
    <col min="13" max="13" width="10.7109375" style="64" customWidth="1"/>
    <col min="14" max="14" width="10.42578125" style="64" customWidth="1"/>
    <col min="15" max="15" width="10.85546875" style="64" customWidth="1"/>
    <col min="16" max="16" width="10.42578125" style="64" customWidth="1"/>
    <col min="17" max="17" width="11.7109375" style="64" customWidth="1"/>
    <col min="18" max="37" width="5.7109375" customWidth="1"/>
    <col min="257" max="257" width="18.85546875" customWidth="1"/>
    <col min="258" max="258" width="10.42578125" customWidth="1"/>
    <col min="259" max="259" width="11.42578125" customWidth="1"/>
    <col min="260" max="260" width="10.42578125" customWidth="1"/>
    <col min="261" max="261" width="11.42578125" customWidth="1"/>
    <col min="262" max="262" width="10.42578125" customWidth="1"/>
    <col min="263" max="263" width="12.5703125" customWidth="1"/>
    <col min="264" max="264" width="10.42578125" customWidth="1"/>
    <col min="265" max="265" width="12.5703125" customWidth="1"/>
    <col min="266" max="270" width="10.42578125" customWidth="1"/>
    <col min="271" max="271" width="11.7109375" customWidth="1"/>
    <col min="272" max="272" width="10.42578125" customWidth="1"/>
    <col min="273" max="273" width="11.7109375" customWidth="1"/>
    <col min="274" max="293" width="5.7109375" customWidth="1"/>
    <col min="513" max="513" width="18.85546875" customWidth="1"/>
    <col min="514" max="514" width="10.42578125" customWidth="1"/>
    <col min="515" max="515" width="11.42578125" customWidth="1"/>
    <col min="516" max="516" width="10.42578125" customWidth="1"/>
    <col min="517" max="517" width="11.42578125" customWidth="1"/>
    <col min="518" max="518" width="10.42578125" customWidth="1"/>
    <col min="519" max="519" width="12.5703125" customWidth="1"/>
    <col min="520" max="520" width="10.42578125" customWidth="1"/>
    <col min="521" max="521" width="12.5703125" customWidth="1"/>
    <col min="522" max="526" width="10.42578125" customWidth="1"/>
    <col min="527" max="527" width="11.7109375" customWidth="1"/>
    <col min="528" max="528" width="10.42578125" customWidth="1"/>
    <col min="529" max="529" width="11.7109375" customWidth="1"/>
    <col min="530" max="549" width="5.7109375" customWidth="1"/>
    <col min="769" max="769" width="18.85546875" customWidth="1"/>
    <col min="770" max="770" width="10.42578125" customWidth="1"/>
    <col min="771" max="771" width="11.42578125" customWidth="1"/>
    <col min="772" max="772" width="10.42578125" customWidth="1"/>
    <col min="773" max="773" width="11.42578125" customWidth="1"/>
    <col min="774" max="774" width="10.42578125" customWidth="1"/>
    <col min="775" max="775" width="12.5703125" customWidth="1"/>
    <col min="776" max="776" width="10.42578125" customWidth="1"/>
    <col min="777" max="777" width="12.5703125" customWidth="1"/>
    <col min="778" max="782" width="10.42578125" customWidth="1"/>
    <col min="783" max="783" width="11.7109375" customWidth="1"/>
    <col min="784" max="784" width="10.42578125" customWidth="1"/>
    <col min="785" max="785" width="11.7109375" customWidth="1"/>
    <col min="786" max="805" width="5.7109375" customWidth="1"/>
    <col min="1025" max="1025" width="18.85546875" customWidth="1"/>
    <col min="1026" max="1026" width="10.42578125" customWidth="1"/>
    <col min="1027" max="1027" width="11.42578125" customWidth="1"/>
    <col min="1028" max="1028" width="10.42578125" customWidth="1"/>
    <col min="1029" max="1029" width="11.42578125" customWidth="1"/>
    <col min="1030" max="1030" width="10.42578125" customWidth="1"/>
    <col min="1031" max="1031" width="12.5703125" customWidth="1"/>
    <col min="1032" max="1032" width="10.42578125" customWidth="1"/>
    <col min="1033" max="1033" width="12.5703125" customWidth="1"/>
    <col min="1034" max="1038" width="10.42578125" customWidth="1"/>
    <col min="1039" max="1039" width="11.7109375" customWidth="1"/>
    <col min="1040" max="1040" width="10.42578125" customWidth="1"/>
    <col min="1041" max="1041" width="11.7109375" customWidth="1"/>
    <col min="1042" max="1061" width="5.7109375" customWidth="1"/>
    <col min="1281" max="1281" width="18.85546875" customWidth="1"/>
    <col min="1282" max="1282" width="10.42578125" customWidth="1"/>
    <col min="1283" max="1283" width="11.42578125" customWidth="1"/>
    <col min="1284" max="1284" width="10.42578125" customWidth="1"/>
    <col min="1285" max="1285" width="11.42578125" customWidth="1"/>
    <col min="1286" max="1286" width="10.42578125" customWidth="1"/>
    <col min="1287" max="1287" width="12.5703125" customWidth="1"/>
    <col min="1288" max="1288" width="10.42578125" customWidth="1"/>
    <col min="1289" max="1289" width="12.5703125" customWidth="1"/>
    <col min="1290" max="1294" width="10.42578125" customWidth="1"/>
    <col min="1295" max="1295" width="11.7109375" customWidth="1"/>
    <col min="1296" max="1296" width="10.42578125" customWidth="1"/>
    <col min="1297" max="1297" width="11.7109375" customWidth="1"/>
    <col min="1298" max="1317" width="5.7109375" customWidth="1"/>
    <col min="1537" max="1537" width="18.85546875" customWidth="1"/>
    <col min="1538" max="1538" width="10.42578125" customWidth="1"/>
    <col min="1539" max="1539" width="11.42578125" customWidth="1"/>
    <col min="1540" max="1540" width="10.42578125" customWidth="1"/>
    <col min="1541" max="1541" width="11.42578125" customWidth="1"/>
    <col min="1542" max="1542" width="10.42578125" customWidth="1"/>
    <col min="1543" max="1543" width="12.5703125" customWidth="1"/>
    <col min="1544" max="1544" width="10.42578125" customWidth="1"/>
    <col min="1545" max="1545" width="12.5703125" customWidth="1"/>
    <col min="1546" max="1550" width="10.42578125" customWidth="1"/>
    <col min="1551" max="1551" width="11.7109375" customWidth="1"/>
    <col min="1552" max="1552" width="10.42578125" customWidth="1"/>
    <col min="1553" max="1553" width="11.7109375" customWidth="1"/>
    <col min="1554" max="1573" width="5.7109375" customWidth="1"/>
    <col min="1793" max="1793" width="18.85546875" customWidth="1"/>
    <col min="1794" max="1794" width="10.42578125" customWidth="1"/>
    <col min="1795" max="1795" width="11.42578125" customWidth="1"/>
    <col min="1796" max="1796" width="10.42578125" customWidth="1"/>
    <col min="1797" max="1797" width="11.42578125" customWidth="1"/>
    <col min="1798" max="1798" width="10.42578125" customWidth="1"/>
    <col min="1799" max="1799" width="12.5703125" customWidth="1"/>
    <col min="1800" max="1800" width="10.42578125" customWidth="1"/>
    <col min="1801" max="1801" width="12.5703125" customWidth="1"/>
    <col min="1802" max="1806" width="10.42578125" customWidth="1"/>
    <col min="1807" max="1807" width="11.7109375" customWidth="1"/>
    <col min="1808" max="1808" width="10.42578125" customWidth="1"/>
    <col min="1809" max="1809" width="11.7109375" customWidth="1"/>
    <col min="1810" max="1829" width="5.7109375" customWidth="1"/>
    <col min="2049" max="2049" width="18.85546875" customWidth="1"/>
    <col min="2050" max="2050" width="10.42578125" customWidth="1"/>
    <col min="2051" max="2051" width="11.42578125" customWidth="1"/>
    <col min="2052" max="2052" width="10.42578125" customWidth="1"/>
    <col min="2053" max="2053" width="11.42578125" customWidth="1"/>
    <col min="2054" max="2054" width="10.42578125" customWidth="1"/>
    <col min="2055" max="2055" width="12.5703125" customWidth="1"/>
    <col min="2056" max="2056" width="10.42578125" customWidth="1"/>
    <col min="2057" max="2057" width="12.5703125" customWidth="1"/>
    <col min="2058" max="2062" width="10.42578125" customWidth="1"/>
    <col min="2063" max="2063" width="11.7109375" customWidth="1"/>
    <col min="2064" max="2064" width="10.42578125" customWidth="1"/>
    <col min="2065" max="2065" width="11.7109375" customWidth="1"/>
    <col min="2066" max="2085" width="5.7109375" customWidth="1"/>
    <col min="2305" max="2305" width="18.85546875" customWidth="1"/>
    <col min="2306" max="2306" width="10.42578125" customWidth="1"/>
    <col min="2307" max="2307" width="11.42578125" customWidth="1"/>
    <col min="2308" max="2308" width="10.42578125" customWidth="1"/>
    <col min="2309" max="2309" width="11.42578125" customWidth="1"/>
    <col min="2310" max="2310" width="10.42578125" customWidth="1"/>
    <col min="2311" max="2311" width="12.5703125" customWidth="1"/>
    <col min="2312" max="2312" width="10.42578125" customWidth="1"/>
    <col min="2313" max="2313" width="12.5703125" customWidth="1"/>
    <col min="2314" max="2318" width="10.42578125" customWidth="1"/>
    <col min="2319" max="2319" width="11.7109375" customWidth="1"/>
    <col min="2320" max="2320" width="10.42578125" customWidth="1"/>
    <col min="2321" max="2321" width="11.7109375" customWidth="1"/>
    <col min="2322" max="2341" width="5.7109375" customWidth="1"/>
    <col min="2561" max="2561" width="18.85546875" customWidth="1"/>
    <col min="2562" max="2562" width="10.42578125" customWidth="1"/>
    <col min="2563" max="2563" width="11.42578125" customWidth="1"/>
    <col min="2564" max="2564" width="10.42578125" customWidth="1"/>
    <col min="2565" max="2565" width="11.42578125" customWidth="1"/>
    <col min="2566" max="2566" width="10.42578125" customWidth="1"/>
    <col min="2567" max="2567" width="12.5703125" customWidth="1"/>
    <col min="2568" max="2568" width="10.42578125" customWidth="1"/>
    <col min="2569" max="2569" width="12.5703125" customWidth="1"/>
    <col min="2570" max="2574" width="10.42578125" customWidth="1"/>
    <col min="2575" max="2575" width="11.7109375" customWidth="1"/>
    <col min="2576" max="2576" width="10.42578125" customWidth="1"/>
    <col min="2577" max="2577" width="11.7109375" customWidth="1"/>
    <col min="2578" max="2597" width="5.7109375" customWidth="1"/>
    <col min="2817" max="2817" width="18.85546875" customWidth="1"/>
    <col min="2818" max="2818" width="10.42578125" customWidth="1"/>
    <col min="2819" max="2819" width="11.42578125" customWidth="1"/>
    <col min="2820" max="2820" width="10.42578125" customWidth="1"/>
    <col min="2821" max="2821" width="11.42578125" customWidth="1"/>
    <col min="2822" max="2822" width="10.42578125" customWidth="1"/>
    <col min="2823" max="2823" width="12.5703125" customWidth="1"/>
    <col min="2824" max="2824" width="10.42578125" customWidth="1"/>
    <col min="2825" max="2825" width="12.5703125" customWidth="1"/>
    <col min="2826" max="2830" width="10.42578125" customWidth="1"/>
    <col min="2831" max="2831" width="11.7109375" customWidth="1"/>
    <col min="2832" max="2832" width="10.42578125" customWidth="1"/>
    <col min="2833" max="2833" width="11.7109375" customWidth="1"/>
    <col min="2834" max="2853" width="5.7109375" customWidth="1"/>
    <col min="3073" max="3073" width="18.85546875" customWidth="1"/>
    <col min="3074" max="3074" width="10.42578125" customWidth="1"/>
    <col min="3075" max="3075" width="11.42578125" customWidth="1"/>
    <col min="3076" max="3076" width="10.42578125" customWidth="1"/>
    <col min="3077" max="3077" width="11.42578125" customWidth="1"/>
    <col min="3078" max="3078" width="10.42578125" customWidth="1"/>
    <col min="3079" max="3079" width="12.5703125" customWidth="1"/>
    <col min="3080" max="3080" width="10.42578125" customWidth="1"/>
    <col min="3081" max="3081" width="12.5703125" customWidth="1"/>
    <col min="3082" max="3086" width="10.42578125" customWidth="1"/>
    <col min="3087" max="3087" width="11.7109375" customWidth="1"/>
    <col min="3088" max="3088" width="10.42578125" customWidth="1"/>
    <col min="3089" max="3089" width="11.7109375" customWidth="1"/>
    <col min="3090" max="3109" width="5.7109375" customWidth="1"/>
    <col min="3329" max="3329" width="18.85546875" customWidth="1"/>
    <col min="3330" max="3330" width="10.42578125" customWidth="1"/>
    <col min="3331" max="3331" width="11.42578125" customWidth="1"/>
    <col min="3332" max="3332" width="10.42578125" customWidth="1"/>
    <col min="3333" max="3333" width="11.42578125" customWidth="1"/>
    <col min="3334" max="3334" width="10.42578125" customWidth="1"/>
    <col min="3335" max="3335" width="12.5703125" customWidth="1"/>
    <col min="3336" max="3336" width="10.42578125" customWidth="1"/>
    <col min="3337" max="3337" width="12.5703125" customWidth="1"/>
    <col min="3338" max="3342" width="10.42578125" customWidth="1"/>
    <col min="3343" max="3343" width="11.7109375" customWidth="1"/>
    <col min="3344" max="3344" width="10.42578125" customWidth="1"/>
    <col min="3345" max="3345" width="11.7109375" customWidth="1"/>
    <col min="3346" max="3365" width="5.7109375" customWidth="1"/>
    <col min="3585" max="3585" width="18.85546875" customWidth="1"/>
    <col min="3586" max="3586" width="10.42578125" customWidth="1"/>
    <col min="3587" max="3587" width="11.42578125" customWidth="1"/>
    <col min="3588" max="3588" width="10.42578125" customWidth="1"/>
    <col min="3589" max="3589" width="11.42578125" customWidth="1"/>
    <col min="3590" max="3590" width="10.42578125" customWidth="1"/>
    <col min="3591" max="3591" width="12.5703125" customWidth="1"/>
    <col min="3592" max="3592" width="10.42578125" customWidth="1"/>
    <col min="3593" max="3593" width="12.5703125" customWidth="1"/>
    <col min="3594" max="3598" width="10.42578125" customWidth="1"/>
    <col min="3599" max="3599" width="11.7109375" customWidth="1"/>
    <col min="3600" max="3600" width="10.42578125" customWidth="1"/>
    <col min="3601" max="3601" width="11.7109375" customWidth="1"/>
    <col min="3602" max="3621" width="5.7109375" customWidth="1"/>
    <col min="3841" max="3841" width="18.85546875" customWidth="1"/>
    <col min="3842" max="3842" width="10.42578125" customWidth="1"/>
    <col min="3843" max="3843" width="11.42578125" customWidth="1"/>
    <col min="3844" max="3844" width="10.42578125" customWidth="1"/>
    <col min="3845" max="3845" width="11.42578125" customWidth="1"/>
    <col min="3846" max="3846" width="10.42578125" customWidth="1"/>
    <col min="3847" max="3847" width="12.5703125" customWidth="1"/>
    <col min="3848" max="3848" width="10.42578125" customWidth="1"/>
    <col min="3849" max="3849" width="12.5703125" customWidth="1"/>
    <col min="3850" max="3854" width="10.42578125" customWidth="1"/>
    <col min="3855" max="3855" width="11.7109375" customWidth="1"/>
    <col min="3856" max="3856" width="10.42578125" customWidth="1"/>
    <col min="3857" max="3857" width="11.7109375" customWidth="1"/>
    <col min="3858" max="3877" width="5.7109375" customWidth="1"/>
    <col min="4097" max="4097" width="18.85546875" customWidth="1"/>
    <col min="4098" max="4098" width="10.42578125" customWidth="1"/>
    <col min="4099" max="4099" width="11.42578125" customWidth="1"/>
    <col min="4100" max="4100" width="10.42578125" customWidth="1"/>
    <col min="4101" max="4101" width="11.42578125" customWidth="1"/>
    <col min="4102" max="4102" width="10.42578125" customWidth="1"/>
    <col min="4103" max="4103" width="12.5703125" customWidth="1"/>
    <col min="4104" max="4104" width="10.42578125" customWidth="1"/>
    <col min="4105" max="4105" width="12.5703125" customWidth="1"/>
    <col min="4106" max="4110" width="10.42578125" customWidth="1"/>
    <col min="4111" max="4111" width="11.7109375" customWidth="1"/>
    <col min="4112" max="4112" width="10.42578125" customWidth="1"/>
    <col min="4113" max="4113" width="11.7109375" customWidth="1"/>
    <col min="4114" max="4133" width="5.7109375" customWidth="1"/>
    <col min="4353" max="4353" width="18.85546875" customWidth="1"/>
    <col min="4354" max="4354" width="10.42578125" customWidth="1"/>
    <col min="4355" max="4355" width="11.42578125" customWidth="1"/>
    <col min="4356" max="4356" width="10.42578125" customWidth="1"/>
    <col min="4357" max="4357" width="11.42578125" customWidth="1"/>
    <col min="4358" max="4358" width="10.42578125" customWidth="1"/>
    <col min="4359" max="4359" width="12.5703125" customWidth="1"/>
    <col min="4360" max="4360" width="10.42578125" customWidth="1"/>
    <col min="4361" max="4361" width="12.5703125" customWidth="1"/>
    <col min="4362" max="4366" width="10.42578125" customWidth="1"/>
    <col min="4367" max="4367" width="11.7109375" customWidth="1"/>
    <col min="4368" max="4368" width="10.42578125" customWidth="1"/>
    <col min="4369" max="4369" width="11.7109375" customWidth="1"/>
    <col min="4370" max="4389" width="5.7109375" customWidth="1"/>
    <col min="4609" max="4609" width="18.85546875" customWidth="1"/>
    <col min="4610" max="4610" width="10.42578125" customWidth="1"/>
    <col min="4611" max="4611" width="11.42578125" customWidth="1"/>
    <col min="4612" max="4612" width="10.42578125" customWidth="1"/>
    <col min="4613" max="4613" width="11.42578125" customWidth="1"/>
    <col min="4614" max="4614" width="10.42578125" customWidth="1"/>
    <col min="4615" max="4615" width="12.5703125" customWidth="1"/>
    <col min="4616" max="4616" width="10.42578125" customWidth="1"/>
    <col min="4617" max="4617" width="12.5703125" customWidth="1"/>
    <col min="4618" max="4622" width="10.42578125" customWidth="1"/>
    <col min="4623" max="4623" width="11.7109375" customWidth="1"/>
    <col min="4624" max="4624" width="10.42578125" customWidth="1"/>
    <col min="4625" max="4625" width="11.7109375" customWidth="1"/>
    <col min="4626" max="4645" width="5.7109375" customWidth="1"/>
    <col min="4865" max="4865" width="18.85546875" customWidth="1"/>
    <col min="4866" max="4866" width="10.42578125" customWidth="1"/>
    <col min="4867" max="4867" width="11.42578125" customWidth="1"/>
    <col min="4868" max="4868" width="10.42578125" customWidth="1"/>
    <col min="4869" max="4869" width="11.42578125" customWidth="1"/>
    <col min="4870" max="4870" width="10.42578125" customWidth="1"/>
    <col min="4871" max="4871" width="12.5703125" customWidth="1"/>
    <col min="4872" max="4872" width="10.42578125" customWidth="1"/>
    <col min="4873" max="4873" width="12.5703125" customWidth="1"/>
    <col min="4874" max="4878" width="10.42578125" customWidth="1"/>
    <col min="4879" max="4879" width="11.7109375" customWidth="1"/>
    <col min="4880" max="4880" width="10.42578125" customWidth="1"/>
    <col min="4881" max="4881" width="11.7109375" customWidth="1"/>
    <col min="4882" max="4901" width="5.7109375" customWidth="1"/>
    <col min="5121" max="5121" width="18.85546875" customWidth="1"/>
    <col min="5122" max="5122" width="10.42578125" customWidth="1"/>
    <col min="5123" max="5123" width="11.42578125" customWidth="1"/>
    <col min="5124" max="5124" width="10.42578125" customWidth="1"/>
    <col min="5125" max="5125" width="11.42578125" customWidth="1"/>
    <col min="5126" max="5126" width="10.42578125" customWidth="1"/>
    <col min="5127" max="5127" width="12.5703125" customWidth="1"/>
    <col min="5128" max="5128" width="10.42578125" customWidth="1"/>
    <col min="5129" max="5129" width="12.5703125" customWidth="1"/>
    <col min="5130" max="5134" width="10.42578125" customWidth="1"/>
    <col min="5135" max="5135" width="11.7109375" customWidth="1"/>
    <col min="5136" max="5136" width="10.42578125" customWidth="1"/>
    <col min="5137" max="5137" width="11.7109375" customWidth="1"/>
    <col min="5138" max="5157" width="5.7109375" customWidth="1"/>
    <col min="5377" max="5377" width="18.85546875" customWidth="1"/>
    <col min="5378" max="5378" width="10.42578125" customWidth="1"/>
    <col min="5379" max="5379" width="11.42578125" customWidth="1"/>
    <col min="5380" max="5380" width="10.42578125" customWidth="1"/>
    <col min="5381" max="5381" width="11.42578125" customWidth="1"/>
    <col min="5382" max="5382" width="10.42578125" customWidth="1"/>
    <col min="5383" max="5383" width="12.5703125" customWidth="1"/>
    <col min="5384" max="5384" width="10.42578125" customWidth="1"/>
    <col min="5385" max="5385" width="12.5703125" customWidth="1"/>
    <col min="5386" max="5390" width="10.42578125" customWidth="1"/>
    <col min="5391" max="5391" width="11.7109375" customWidth="1"/>
    <col min="5392" max="5392" width="10.42578125" customWidth="1"/>
    <col min="5393" max="5393" width="11.7109375" customWidth="1"/>
    <col min="5394" max="5413" width="5.7109375" customWidth="1"/>
    <col min="5633" max="5633" width="18.85546875" customWidth="1"/>
    <col min="5634" max="5634" width="10.42578125" customWidth="1"/>
    <col min="5635" max="5635" width="11.42578125" customWidth="1"/>
    <col min="5636" max="5636" width="10.42578125" customWidth="1"/>
    <col min="5637" max="5637" width="11.42578125" customWidth="1"/>
    <col min="5638" max="5638" width="10.42578125" customWidth="1"/>
    <col min="5639" max="5639" width="12.5703125" customWidth="1"/>
    <col min="5640" max="5640" width="10.42578125" customWidth="1"/>
    <col min="5641" max="5641" width="12.5703125" customWidth="1"/>
    <col min="5642" max="5646" width="10.42578125" customWidth="1"/>
    <col min="5647" max="5647" width="11.7109375" customWidth="1"/>
    <col min="5648" max="5648" width="10.42578125" customWidth="1"/>
    <col min="5649" max="5649" width="11.7109375" customWidth="1"/>
    <col min="5650" max="5669" width="5.7109375" customWidth="1"/>
    <col min="5889" max="5889" width="18.85546875" customWidth="1"/>
    <col min="5890" max="5890" width="10.42578125" customWidth="1"/>
    <col min="5891" max="5891" width="11.42578125" customWidth="1"/>
    <col min="5892" max="5892" width="10.42578125" customWidth="1"/>
    <col min="5893" max="5893" width="11.42578125" customWidth="1"/>
    <col min="5894" max="5894" width="10.42578125" customWidth="1"/>
    <col min="5895" max="5895" width="12.5703125" customWidth="1"/>
    <col min="5896" max="5896" width="10.42578125" customWidth="1"/>
    <col min="5897" max="5897" width="12.5703125" customWidth="1"/>
    <col min="5898" max="5902" width="10.42578125" customWidth="1"/>
    <col min="5903" max="5903" width="11.7109375" customWidth="1"/>
    <col min="5904" max="5904" width="10.42578125" customWidth="1"/>
    <col min="5905" max="5905" width="11.7109375" customWidth="1"/>
    <col min="5906" max="5925" width="5.7109375" customWidth="1"/>
    <col min="6145" max="6145" width="18.85546875" customWidth="1"/>
    <col min="6146" max="6146" width="10.42578125" customWidth="1"/>
    <col min="6147" max="6147" width="11.42578125" customWidth="1"/>
    <col min="6148" max="6148" width="10.42578125" customWidth="1"/>
    <col min="6149" max="6149" width="11.42578125" customWidth="1"/>
    <col min="6150" max="6150" width="10.42578125" customWidth="1"/>
    <col min="6151" max="6151" width="12.5703125" customWidth="1"/>
    <col min="6152" max="6152" width="10.42578125" customWidth="1"/>
    <col min="6153" max="6153" width="12.5703125" customWidth="1"/>
    <col min="6154" max="6158" width="10.42578125" customWidth="1"/>
    <col min="6159" max="6159" width="11.7109375" customWidth="1"/>
    <col min="6160" max="6160" width="10.42578125" customWidth="1"/>
    <col min="6161" max="6161" width="11.7109375" customWidth="1"/>
    <col min="6162" max="6181" width="5.7109375" customWidth="1"/>
    <col min="6401" max="6401" width="18.85546875" customWidth="1"/>
    <col min="6402" max="6402" width="10.42578125" customWidth="1"/>
    <col min="6403" max="6403" width="11.42578125" customWidth="1"/>
    <col min="6404" max="6404" width="10.42578125" customWidth="1"/>
    <col min="6405" max="6405" width="11.42578125" customWidth="1"/>
    <col min="6406" max="6406" width="10.42578125" customWidth="1"/>
    <col min="6407" max="6407" width="12.5703125" customWidth="1"/>
    <col min="6408" max="6408" width="10.42578125" customWidth="1"/>
    <col min="6409" max="6409" width="12.5703125" customWidth="1"/>
    <col min="6410" max="6414" width="10.42578125" customWidth="1"/>
    <col min="6415" max="6415" width="11.7109375" customWidth="1"/>
    <col min="6416" max="6416" width="10.42578125" customWidth="1"/>
    <col min="6417" max="6417" width="11.7109375" customWidth="1"/>
    <col min="6418" max="6437" width="5.7109375" customWidth="1"/>
    <col min="6657" max="6657" width="18.85546875" customWidth="1"/>
    <col min="6658" max="6658" width="10.42578125" customWidth="1"/>
    <col min="6659" max="6659" width="11.42578125" customWidth="1"/>
    <col min="6660" max="6660" width="10.42578125" customWidth="1"/>
    <col min="6661" max="6661" width="11.42578125" customWidth="1"/>
    <col min="6662" max="6662" width="10.42578125" customWidth="1"/>
    <col min="6663" max="6663" width="12.5703125" customWidth="1"/>
    <col min="6664" max="6664" width="10.42578125" customWidth="1"/>
    <col min="6665" max="6665" width="12.5703125" customWidth="1"/>
    <col min="6666" max="6670" width="10.42578125" customWidth="1"/>
    <col min="6671" max="6671" width="11.7109375" customWidth="1"/>
    <col min="6672" max="6672" width="10.42578125" customWidth="1"/>
    <col min="6673" max="6673" width="11.7109375" customWidth="1"/>
    <col min="6674" max="6693" width="5.7109375" customWidth="1"/>
    <col min="6913" max="6913" width="18.85546875" customWidth="1"/>
    <col min="6914" max="6914" width="10.42578125" customWidth="1"/>
    <col min="6915" max="6915" width="11.42578125" customWidth="1"/>
    <col min="6916" max="6916" width="10.42578125" customWidth="1"/>
    <col min="6917" max="6917" width="11.42578125" customWidth="1"/>
    <col min="6918" max="6918" width="10.42578125" customWidth="1"/>
    <col min="6919" max="6919" width="12.5703125" customWidth="1"/>
    <col min="6920" max="6920" width="10.42578125" customWidth="1"/>
    <col min="6921" max="6921" width="12.5703125" customWidth="1"/>
    <col min="6922" max="6926" width="10.42578125" customWidth="1"/>
    <col min="6927" max="6927" width="11.7109375" customWidth="1"/>
    <col min="6928" max="6928" width="10.42578125" customWidth="1"/>
    <col min="6929" max="6929" width="11.7109375" customWidth="1"/>
    <col min="6930" max="6949" width="5.7109375" customWidth="1"/>
    <col min="7169" max="7169" width="18.85546875" customWidth="1"/>
    <col min="7170" max="7170" width="10.42578125" customWidth="1"/>
    <col min="7171" max="7171" width="11.42578125" customWidth="1"/>
    <col min="7172" max="7172" width="10.42578125" customWidth="1"/>
    <col min="7173" max="7173" width="11.42578125" customWidth="1"/>
    <col min="7174" max="7174" width="10.42578125" customWidth="1"/>
    <col min="7175" max="7175" width="12.5703125" customWidth="1"/>
    <col min="7176" max="7176" width="10.42578125" customWidth="1"/>
    <col min="7177" max="7177" width="12.5703125" customWidth="1"/>
    <col min="7178" max="7182" width="10.42578125" customWidth="1"/>
    <col min="7183" max="7183" width="11.7109375" customWidth="1"/>
    <col min="7184" max="7184" width="10.42578125" customWidth="1"/>
    <col min="7185" max="7185" width="11.7109375" customWidth="1"/>
    <col min="7186" max="7205" width="5.7109375" customWidth="1"/>
    <col min="7425" max="7425" width="18.85546875" customWidth="1"/>
    <col min="7426" max="7426" width="10.42578125" customWidth="1"/>
    <col min="7427" max="7427" width="11.42578125" customWidth="1"/>
    <col min="7428" max="7428" width="10.42578125" customWidth="1"/>
    <col min="7429" max="7429" width="11.42578125" customWidth="1"/>
    <col min="7430" max="7430" width="10.42578125" customWidth="1"/>
    <col min="7431" max="7431" width="12.5703125" customWidth="1"/>
    <col min="7432" max="7432" width="10.42578125" customWidth="1"/>
    <col min="7433" max="7433" width="12.5703125" customWidth="1"/>
    <col min="7434" max="7438" width="10.42578125" customWidth="1"/>
    <col min="7439" max="7439" width="11.7109375" customWidth="1"/>
    <col min="7440" max="7440" width="10.42578125" customWidth="1"/>
    <col min="7441" max="7441" width="11.7109375" customWidth="1"/>
    <col min="7442" max="7461" width="5.7109375" customWidth="1"/>
    <col min="7681" max="7681" width="18.85546875" customWidth="1"/>
    <col min="7682" max="7682" width="10.42578125" customWidth="1"/>
    <col min="7683" max="7683" width="11.42578125" customWidth="1"/>
    <col min="7684" max="7684" width="10.42578125" customWidth="1"/>
    <col min="7685" max="7685" width="11.42578125" customWidth="1"/>
    <col min="7686" max="7686" width="10.42578125" customWidth="1"/>
    <col min="7687" max="7687" width="12.5703125" customWidth="1"/>
    <col min="7688" max="7688" width="10.42578125" customWidth="1"/>
    <col min="7689" max="7689" width="12.5703125" customWidth="1"/>
    <col min="7690" max="7694" width="10.42578125" customWidth="1"/>
    <col min="7695" max="7695" width="11.7109375" customWidth="1"/>
    <col min="7696" max="7696" width="10.42578125" customWidth="1"/>
    <col min="7697" max="7697" width="11.7109375" customWidth="1"/>
    <col min="7698" max="7717" width="5.7109375" customWidth="1"/>
    <col min="7937" max="7937" width="18.85546875" customWidth="1"/>
    <col min="7938" max="7938" width="10.42578125" customWidth="1"/>
    <col min="7939" max="7939" width="11.42578125" customWidth="1"/>
    <col min="7940" max="7940" width="10.42578125" customWidth="1"/>
    <col min="7941" max="7941" width="11.42578125" customWidth="1"/>
    <col min="7942" max="7942" width="10.42578125" customWidth="1"/>
    <col min="7943" max="7943" width="12.5703125" customWidth="1"/>
    <col min="7944" max="7944" width="10.42578125" customWidth="1"/>
    <col min="7945" max="7945" width="12.5703125" customWidth="1"/>
    <col min="7946" max="7950" width="10.42578125" customWidth="1"/>
    <col min="7951" max="7951" width="11.7109375" customWidth="1"/>
    <col min="7952" max="7952" width="10.42578125" customWidth="1"/>
    <col min="7953" max="7953" width="11.7109375" customWidth="1"/>
    <col min="7954" max="7973" width="5.7109375" customWidth="1"/>
    <col min="8193" max="8193" width="18.85546875" customWidth="1"/>
    <col min="8194" max="8194" width="10.42578125" customWidth="1"/>
    <col min="8195" max="8195" width="11.42578125" customWidth="1"/>
    <col min="8196" max="8196" width="10.42578125" customWidth="1"/>
    <col min="8197" max="8197" width="11.42578125" customWidth="1"/>
    <col min="8198" max="8198" width="10.42578125" customWidth="1"/>
    <col min="8199" max="8199" width="12.5703125" customWidth="1"/>
    <col min="8200" max="8200" width="10.42578125" customWidth="1"/>
    <col min="8201" max="8201" width="12.5703125" customWidth="1"/>
    <col min="8202" max="8206" width="10.42578125" customWidth="1"/>
    <col min="8207" max="8207" width="11.7109375" customWidth="1"/>
    <col min="8208" max="8208" width="10.42578125" customWidth="1"/>
    <col min="8209" max="8209" width="11.7109375" customWidth="1"/>
    <col min="8210" max="8229" width="5.7109375" customWidth="1"/>
    <col min="8449" max="8449" width="18.85546875" customWidth="1"/>
    <col min="8450" max="8450" width="10.42578125" customWidth="1"/>
    <col min="8451" max="8451" width="11.42578125" customWidth="1"/>
    <col min="8452" max="8452" width="10.42578125" customWidth="1"/>
    <col min="8453" max="8453" width="11.42578125" customWidth="1"/>
    <col min="8454" max="8454" width="10.42578125" customWidth="1"/>
    <col min="8455" max="8455" width="12.5703125" customWidth="1"/>
    <col min="8456" max="8456" width="10.42578125" customWidth="1"/>
    <col min="8457" max="8457" width="12.5703125" customWidth="1"/>
    <col min="8458" max="8462" width="10.42578125" customWidth="1"/>
    <col min="8463" max="8463" width="11.7109375" customWidth="1"/>
    <col min="8464" max="8464" width="10.42578125" customWidth="1"/>
    <col min="8465" max="8465" width="11.7109375" customWidth="1"/>
    <col min="8466" max="8485" width="5.7109375" customWidth="1"/>
    <col min="8705" max="8705" width="18.85546875" customWidth="1"/>
    <col min="8706" max="8706" width="10.42578125" customWidth="1"/>
    <col min="8707" max="8707" width="11.42578125" customWidth="1"/>
    <col min="8708" max="8708" width="10.42578125" customWidth="1"/>
    <col min="8709" max="8709" width="11.42578125" customWidth="1"/>
    <col min="8710" max="8710" width="10.42578125" customWidth="1"/>
    <col min="8711" max="8711" width="12.5703125" customWidth="1"/>
    <col min="8712" max="8712" width="10.42578125" customWidth="1"/>
    <col min="8713" max="8713" width="12.5703125" customWidth="1"/>
    <col min="8714" max="8718" width="10.42578125" customWidth="1"/>
    <col min="8719" max="8719" width="11.7109375" customWidth="1"/>
    <col min="8720" max="8720" width="10.42578125" customWidth="1"/>
    <col min="8721" max="8721" width="11.7109375" customWidth="1"/>
    <col min="8722" max="8741" width="5.7109375" customWidth="1"/>
    <col min="8961" max="8961" width="18.85546875" customWidth="1"/>
    <col min="8962" max="8962" width="10.42578125" customWidth="1"/>
    <col min="8963" max="8963" width="11.42578125" customWidth="1"/>
    <col min="8964" max="8964" width="10.42578125" customWidth="1"/>
    <col min="8965" max="8965" width="11.42578125" customWidth="1"/>
    <col min="8966" max="8966" width="10.42578125" customWidth="1"/>
    <col min="8967" max="8967" width="12.5703125" customWidth="1"/>
    <col min="8968" max="8968" width="10.42578125" customWidth="1"/>
    <col min="8969" max="8969" width="12.5703125" customWidth="1"/>
    <col min="8970" max="8974" width="10.42578125" customWidth="1"/>
    <col min="8975" max="8975" width="11.7109375" customWidth="1"/>
    <col min="8976" max="8976" width="10.42578125" customWidth="1"/>
    <col min="8977" max="8977" width="11.7109375" customWidth="1"/>
    <col min="8978" max="8997" width="5.7109375" customWidth="1"/>
    <col min="9217" max="9217" width="18.85546875" customWidth="1"/>
    <col min="9218" max="9218" width="10.42578125" customWidth="1"/>
    <col min="9219" max="9219" width="11.42578125" customWidth="1"/>
    <col min="9220" max="9220" width="10.42578125" customWidth="1"/>
    <col min="9221" max="9221" width="11.42578125" customWidth="1"/>
    <col min="9222" max="9222" width="10.42578125" customWidth="1"/>
    <col min="9223" max="9223" width="12.5703125" customWidth="1"/>
    <col min="9224" max="9224" width="10.42578125" customWidth="1"/>
    <col min="9225" max="9225" width="12.5703125" customWidth="1"/>
    <col min="9226" max="9230" width="10.42578125" customWidth="1"/>
    <col min="9231" max="9231" width="11.7109375" customWidth="1"/>
    <col min="9232" max="9232" width="10.42578125" customWidth="1"/>
    <col min="9233" max="9233" width="11.7109375" customWidth="1"/>
    <col min="9234" max="9253" width="5.7109375" customWidth="1"/>
    <col min="9473" max="9473" width="18.85546875" customWidth="1"/>
    <col min="9474" max="9474" width="10.42578125" customWidth="1"/>
    <col min="9475" max="9475" width="11.42578125" customWidth="1"/>
    <col min="9476" max="9476" width="10.42578125" customWidth="1"/>
    <col min="9477" max="9477" width="11.42578125" customWidth="1"/>
    <col min="9478" max="9478" width="10.42578125" customWidth="1"/>
    <col min="9479" max="9479" width="12.5703125" customWidth="1"/>
    <col min="9480" max="9480" width="10.42578125" customWidth="1"/>
    <col min="9481" max="9481" width="12.5703125" customWidth="1"/>
    <col min="9482" max="9486" width="10.42578125" customWidth="1"/>
    <col min="9487" max="9487" width="11.7109375" customWidth="1"/>
    <col min="9488" max="9488" width="10.42578125" customWidth="1"/>
    <col min="9489" max="9489" width="11.7109375" customWidth="1"/>
    <col min="9490" max="9509" width="5.7109375" customWidth="1"/>
    <col min="9729" max="9729" width="18.85546875" customWidth="1"/>
    <col min="9730" max="9730" width="10.42578125" customWidth="1"/>
    <col min="9731" max="9731" width="11.42578125" customWidth="1"/>
    <col min="9732" max="9732" width="10.42578125" customWidth="1"/>
    <col min="9733" max="9733" width="11.42578125" customWidth="1"/>
    <col min="9734" max="9734" width="10.42578125" customWidth="1"/>
    <col min="9735" max="9735" width="12.5703125" customWidth="1"/>
    <col min="9736" max="9736" width="10.42578125" customWidth="1"/>
    <col min="9737" max="9737" width="12.5703125" customWidth="1"/>
    <col min="9738" max="9742" width="10.42578125" customWidth="1"/>
    <col min="9743" max="9743" width="11.7109375" customWidth="1"/>
    <col min="9744" max="9744" width="10.42578125" customWidth="1"/>
    <col min="9745" max="9745" width="11.7109375" customWidth="1"/>
    <col min="9746" max="9765" width="5.7109375" customWidth="1"/>
    <col min="9985" max="9985" width="18.85546875" customWidth="1"/>
    <col min="9986" max="9986" width="10.42578125" customWidth="1"/>
    <col min="9987" max="9987" width="11.42578125" customWidth="1"/>
    <col min="9988" max="9988" width="10.42578125" customWidth="1"/>
    <col min="9989" max="9989" width="11.42578125" customWidth="1"/>
    <col min="9990" max="9990" width="10.42578125" customWidth="1"/>
    <col min="9991" max="9991" width="12.5703125" customWidth="1"/>
    <col min="9992" max="9992" width="10.42578125" customWidth="1"/>
    <col min="9993" max="9993" width="12.5703125" customWidth="1"/>
    <col min="9994" max="9998" width="10.42578125" customWidth="1"/>
    <col min="9999" max="9999" width="11.7109375" customWidth="1"/>
    <col min="10000" max="10000" width="10.42578125" customWidth="1"/>
    <col min="10001" max="10001" width="11.7109375" customWidth="1"/>
    <col min="10002" max="10021" width="5.7109375" customWidth="1"/>
    <col min="10241" max="10241" width="18.85546875" customWidth="1"/>
    <col min="10242" max="10242" width="10.42578125" customWidth="1"/>
    <col min="10243" max="10243" width="11.42578125" customWidth="1"/>
    <col min="10244" max="10244" width="10.42578125" customWidth="1"/>
    <col min="10245" max="10245" width="11.42578125" customWidth="1"/>
    <col min="10246" max="10246" width="10.42578125" customWidth="1"/>
    <col min="10247" max="10247" width="12.5703125" customWidth="1"/>
    <col min="10248" max="10248" width="10.42578125" customWidth="1"/>
    <col min="10249" max="10249" width="12.5703125" customWidth="1"/>
    <col min="10250" max="10254" width="10.42578125" customWidth="1"/>
    <col min="10255" max="10255" width="11.7109375" customWidth="1"/>
    <col min="10256" max="10256" width="10.42578125" customWidth="1"/>
    <col min="10257" max="10257" width="11.7109375" customWidth="1"/>
    <col min="10258" max="10277" width="5.7109375" customWidth="1"/>
    <col min="10497" max="10497" width="18.85546875" customWidth="1"/>
    <col min="10498" max="10498" width="10.42578125" customWidth="1"/>
    <col min="10499" max="10499" width="11.42578125" customWidth="1"/>
    <col min="10500" max="10500" width="10.42578125" customWidth="1"/>
    <col min="10501" max="10501" width="11.42578125" customWidth="1"/>
    <col min="10502" max="10502" width="10.42578125" customWidth="1"/>
    <col min="10503" max="10503" width="12.5703125" customWidth="1"/>
    <col min="10504" max="10504" width="10.42578125" customWidth="1"/>
    <col min="10505" max="10505" width="12.5703125" customWidth="1"/>
    <col min="10506" max="10510" width="10.42578125" customWidth="1"/>
    <col min="10511" max="10511" width="11.7109375" customWidth="1"/>
    <col min="10512" max="10512" width="10.42578125" customWidth="1"/>
    <col min="10513" max="10513" width="11.7109375" customWidth="1"/>
    <col min="10514" max="10533" width="5.7109375" customWidth="1"/>
    <col min="10753" max="10753" width="18.85546875" customWidth="1"/>
    <col min="10754" max="10754" width="10.42578125" customWidth="1"/>
    <col min="10755" max="10755" width="11.42578125" customWidth="1"/>
    <col min="10756" max="10756" width="10.42578125" customWidth="1"/>
    <col min="10757" max="10757" width="11.42578125" customWidth="1"/>
    <col min="10758" max="10758" width="10.42578125" customWidth="1"/>
    <col min="10759" max="10759" width="12.5703125" customWidth="1"/>
    <col min="10760" max="10760" width="10.42578125" customWidth="1"/>
    <col min="10761" max="10761" width="12.5703125" customWidth="1"/>
    <col min="10762" max="10766" width="10.42578125" customWidth="1"/>
    <col min="10767" max="10767" width="11.7109375" customWidth="1"/>
    <col min="10768" max="10768" width="10.42578125" customWidth="1"/>
    <col min="10769" max="10769" width="11.7109375" customWidth="1"/>
    <col min="10770" max="10789" width="5.7109375" customWidth="1"/>
    <col min="11009" max="11009" width="18.85546875" customWidth="1"/>
    <col min="11010" max="11010" width="10.42578125" customWidth="1"/>
    <col min="11011" max="11011" width="11.42578125" customWidth="1"/>
    <col min="11012" max="11012" width="10.42578125" customWidth="1"/>
    <col min="11013" max="11013" width="11.42578125" customWidth="1"/>
    <col min="11014" max="11014" width="10.42578125" customWidth="1"/>
    <col min="11015" max="11015" width="12.5703125" customWidth="1"/>
    <col min="11016" max="11016" width="10.42578125" customWidth="1"/>
    <col min="11017" max="11017" width="12.5703125" customWidth="1"/>
    <col min="11018" max="11022" width="10.42578125" customWidth="1"/>
    <col min="11023" max="11023" width="11.7109375" customWidth="1"/>
    <col min="11024" max="11024" width="10.42578125" customWidth="1"/>
    <col min="11025" max="11025" width="11.7109375" customWidth="1"/>
    <col min="11026" max="11045" width="5.7109375" customWidth="1"/>
    <col min="11265" max="11265" width="18.85546875" customWidth="1"/>
    <col min="11266" max="11266" width="10.42578125" customWidth="1"/>
    <col min="11267" max="11267" width="11.42578125" customWidth="1"/>
    <col min="11268" max="11268" width="10.42578125" customWidth="1"/>
    <col min="11269" max="11269" width="11.42578125" customWidth="1"/>
    <col min="11270" max="11270" width="10.42578125" customWidth="1"/>
    <col min="11271" max="11271" width="12.5703125" customWidth="1"/>
    <col min="11272" max="11272" width="10.42578125" customWidth="1"/>
    <col min="11273" max="11273" width="12.5703125" customWidth="1"/>
    <col min="11274" max="11278" width="10.42578125" customWidth="1"/>
    <col min="11279" max="11279" width="11.7109375" customWidth="1"/>
    <col min="11280" max="11280" width="10.42578125" customWidth="1"/>
    <col min="11281" max="11281" width="11.7109375" customWidth="1"/>
    <col min="11282" max="11301" width="5.7109375" customWidth="1"/>
    <col min="11521" max="11521" width="18.85546875" customWidth="1"/>
    <col min="11522" max="11522" width="10.42578125" customWidth="1"/>
    <col min="11523" max="11523" width="11.42578125" customWidth="1"/>
    <col min="11524" max="11524" width="10.42578125" customWidth="1"/>
    <col min="11525" max="11525" width="11.42578125" customWidth="1"/>
    <col min="11526" max="11526" width="10.42578125" customWidth="1"/>
    <col min="11527" max="11527" width="12.5703125" customWidth="1"/>
    <col min="11528" max="11528" width="10.42578125" customWidth="1"/>
    <col min="11529" max="11529" width="12.5703125" customWidth="1"/>
    <col min="11530" max="11534" width="10.42578125" customWidth="1"/>
    <col min="11535" max="11535" width="11.7109375" customWidth="1"/>
    <col min="11536" max="11536" width="10.42578125" customWidth="1"/>
    <col min="11537" max="11537" width="11.7109375" customWidth="1"/>
    <col min="11538" max="11557" width="5.7109375" customWidth="1"/>
    <col min="11777" max="11777" width="18.85546875" customWidth="1"/>
    <col min="11778" max="11778" width="10.42578125" customWidth="1"/>
    <col min="11779" max="11779" width="11.42578125" customWidth="1"/>
    <col min="11780" max="11780" width="10.42578125" customWidth="1"/>
    <col min="11781" max="11781" width="11.42578125" customWidth="1"/>
    <col min="11782" max="11782" width="10.42578125" customWidth="1"/>
    <col min="11783" max="11783" width="12.5703125" customWidth="1"/>
    <col min="11784" max="11784" width="10.42578125" customWidth="1"/>
    <col min="11785" max="11785" width="12.5703125" customWidth="1"/>
    <col min="11786" max="11790" width="10.42578125" customWidth="1"/>
    <col min="11791" max="11791" width="11.7109375" customWidth="1"/>
    <col min="11792" max="11792" width="10.42578125" customWidth="1"/>
    <col min="11793" max="11793" width="11.7109375" customWidth="1"/>
    <col min="11794" max="11813" width="5.7109375" customWidth="1"/>
    <col min="12033" max="12033" width="18.85546875" customWidth="1"/>
    <col min="12034" max="12034" width="10.42578125" customWidth="1"/>
    <col min="12035" max="12035" width="11.42578125" customWidth="1"/>
    <col min="12036" max="12036" width="10.42578125" customWidth="1"/>
    <col min="12037" max="12037" width="11.42578125" customWidth="1"/>
    <col min="12038" max="12038" width="10.42578125" customWidth="1"/>
    <col min="12039" max="12039" width="12.5703125" customWidth="1"/>
    <col min="12040" max="12040" width="10.42578125" customWidth="1"/>
    <col min="12041" max="12041" width="12.5703125" customWidth="1"/>
    <col min="12042" max="12046" width="10.42578125" customWidth="1"/>
    <col min="12047" max="12047" width="11.7109375" customWidth="1"/>
    <col min="12048" max="12048" width="10.42578125" customWidth="1"/>
    <col min="12049" max="12049" width="11.7109375" customWidth="1"/>
    <col min="12050" max="12069" width="5.7109375" customWidth="1"/>
    <col min="12289" max="12289" width="18.85546875" customWidth="1"/>
    <col min="12290" max="12290" width="10.42578125" customWidth="1"/>
    <col min="12291" max="12291" width="11.42578125" customWidth="1"/>
    <col min="12292" max="12292" width="10.42578125" customWidth="1"/>
    <col min="12293" max="12293" width="11.42578125" customWidth="1"/>
    <col min="12294" max="12294" width="10.42578125" customWidth="1"/>
    <col min="12295" max="12295" width="12.5703125" customWidth="1"/>
    <col min="12296" max="12296" width="10.42578125" customWidth="1"/>
    <col min="12297" max="12297" width="12.5703125" customWidth="1"/>
    <col min="12298" max="12302" width="10.42578125" customWidth="1"/>
    <col min="12303" max="12303" width="11.7109375" customWidth="1"/>
    <col min="12304" max="12304" width="10.42578125" customWidth="1"/>
    <col min="12305" max="12305" width="11.7109375" customWidth="1"/>
    <col min="12306" max="12325" width="5.7109375" customWidth="1"/>
    <col min="12545" max="12545" width="18.85546875" customWidth="1"/>
    <col min="12546" max="12546" width="10.42578125" customWidth="1"/>
    <col min="12547" max="12547" width="11.42578125" customWidth="1"/>
    <col min="12548" max="12548" width="10.42578125" customWidth="1"/>
    <col min="12549" max="12549" width="11.42578125" customWidth="1"/>
    <col min="12550" max="12550" width="10.42578125" customWidth="1"/>
    <col min="12551" max="12551" width="12.5703125" customWidth="1"/>
    <col min="12552" max="12552" width="10.42578125" customWidth="1"/>
    <col min="12553" max="12553" width="12.5703125" customWidth="1"/>
    <col min="12554" max="12558" width="10.42578125" customWidth="1"/>
    <col min="12559" max="12559" width="11.7109375" customWidth="1"/>
    <col min="12560" max="12560" width="10.42578125" customWidth="1"/>
    <col min="12561" max="12561" width="11.7109375" customWidth="1"/>
    <col min="12562" max="12581" width="5.7109375" customWidth="1"/>
    <col min="12801" max="12801" width="18.85546875" customWidth="1"/>
    <col min="12802" max="12802" width="10.42578125" customWidth="1"/>
    <col min="12803" max="12803" width="11.42578125" customWidth="1"/>
    <col min="12804" max="12804" width="10.42578125" customWidth="1"/>
    <col min="12805" max="12805" width="11.42578125" customWidth="1"/>
    <col min="12806" max="12806" width="10.42578125" customWidth="1"/>
    <col min="12807" max="12807" width="12.5703125" customWidth="1"/>
    <col min="12808" max="12808" width="10.42578125" customWidth="1"/>
    <col min="12809" max="12809" width="12.5703125" customWidth="1"/>
    <col min="12810" max="12814" width="10.42578125" customWidth="1"/>
    <col min="12815" max="12815" width="11.7109375" customWidth="1"/>
    <col min="12816" max="12816" width="10.42578125" customWidth="1"/>
    <col min="12817" max="12817" width="11.7109375" customWidth="1"/>
    <col min="12818" max="12837" width="5.7109375" customWidth="1"/>
    <col min="13057" max="13057" width="18.85546875" customWidth="1"/>
    <col min="13058" max="13058" width="10.42578125" customWidth="1"/>
    <col min="13059" max="13059" width="11.42578125" customWidth="1"/>
    <col min="13060" max="13060" width="10.42578125" customWidth="1"/>
    <col min="13061" max="13061" width="11.42578125" customWidth="1"/>
    <col min="13062" max="13062" width="10.42578125" customWidth="1"/>
    <col min="13063" max="13063" width="12.5703125" customWidth="1"/>
    <col min="13064" max="13064" width="10.42578125" customWidth="1"/>
    <col min="13065" max="13065" width="12.5703125" customWidth="1"/>
    <col min="13066" max="13070" width="10.42578125" customWidth="1"/>
    <col min="13071" max="13071" width="11.7109375" customWidth="1"/>
    <col min="13072" max="13072" width="10.42578125" customWidth="1"/>
    <col min="13073" max="13073" width="11.7109375" customWidth="1"/>
    <col min="13074" max="13093" width="5.7109375" customWidth="1"/>
    <col min="13313" max="13313" width="18.85546875" customWidth="1"/>
    <col min="13314" max="13314" width="10.42578125" customWidth="1"/>
    <col min="13315" max="13315" width="11.42578125" customWidth="1"/>
    <col min="13316" max="13316" width="10.42578125" customWidth="1"/>
    <col min="13317" max="13317" width="11.42578125" customWidth="1"/>
    <col min="13318" max="13318" width="10.42578125" customWidth="1"/>
    <col min="13319" max="13319" width="12.5703125" customWidth="1"/>
    <col min="13320" max="13320" width="10.42578125" customWidth="1"/>
    <col min="13321" max="13321" width="12.5703125" customWidth="1"/>
    <col min="13322" max="13326" width="10.42578125" customWidth="1"/>
    <col min="13327" max="13327" width="11.7109375" customWidth="1"/>
    <col min="13328" max="13328" width="10.42578125" customWidth="1"/>
    <col min="13329" max="13329" width="11.7109375" customWidth="1"/>
    <col min="13330" max="13349" width="5.7109375" customWidth="1"/>
    <col min="13569" max="13569" width="18.85546875" customWidth="1"/>
    <col min="13570" max="13570" width="10.42578125" customWidth="1"/>
    <col min="13571" max="13571" width="11.42578125" customWidth="1"/>
    <col min="13572" max="13572" width="10.42578125" customWidth="1"/>
    <col min="13573" max="13573" width="11.42578125" customWidth="1"/>
    <col min="13574" max="13574" width="10.42578125" customWidth="1"/>
    <col min="13575" max="13575" width="12.5703125" customWidth="1"/>
    <col min="13576" max="13576" width="10.42578125" customWidth="1"/>
    <col min="13577" max="13577" width="12.5703125" customWidth="1"/>
    <col min="13578" max="13582" width="10.42578125" customWidth="1"/>
    <col min="13583" max="13583" width="11.7109375" customWidth="1"/>
    <col min="13584" max="13584" width="10.42578125" customWidth="1"/>
    <col min="13585" max="13585" width="11.7109375" customWidth="1"/>
    <col min="13586" max="13605" width="5.7109375" customWidth="1"/>
    <col min="13825" max="13825" width="18.85546875" customWidth="1"/>
    <col min="13826" max="13826" width="10.42578125" customWidth="1"/>
    <col min="13827" max="13827" width="11.42578125" customWidth="1"/>
    <col min="13828" max="13828" width="10.42578125" customWidth="1"/>
    <col min="13829" max="13829" width="11.42578125" customWidth="1"/>
    <col min="13830" max="13830" width="10.42578125" customWidth="1"/>
    <col min="13831" max="13831" width="12.5703125" customWidth="1"/>
    <col min="13832" max="13832" width="10.42578125" customWidth="1"/>
    <col min="13833" max="13833" width="12.5703125" customWidth="1"/>
    <col min="13834" max="13838" width="10.42578125" customWidth="1"/>
    <col min="13839" max="13839" width="11.7109375" customWidth="1"/>
    <col min="13840" max="13840" width="10.42578125" customWidth="1"/>
    <col min="13841" max="13841" width="11.7109375" customWidth="1"/>
    <col min="13842" max="13861" width="5.7109375" customWidth="1"/>
    <col min="14081" max="14081" width="18.85546875" customWidth="1"/>
    <col min="14082" max="14082" width="10.42578125" customWidth="1"/>
    <col min="14083" max="14083" width="11.42578125" customWidth="1"/>
    <col min="14084" max="14084" width="10.42578125" customWidth="1"/>
    <col min="14085" max="14085" width="11.42578125" customWidth="1"/>
    <col min="14086" max="14086" width="10.42578125" customWidth="1"/>
    <col min="14087" max="14087" width="12.5703125" customWidth="1"/>
    <col min="14088" max="14088" width="10.42578125" customWidth="1"/>
    <col min="14089" max="14089" width="12.5703125" customWidth="1"/>
    <col min="14090" max="14094" width="10.42578125" customWidth="1"/>
    <col min="14095" max="14095" width="11.7109375" customWidth="1"/>
    <col min="14096" max="14096" width="10.42578125" customWidth="1"/>
    <col min="14097" max="14097" width="11.7109375" customWidth="1"/>
    <col min="14098" max="14117" width="5.7109375" customWidth="1"/>
    <col min="14337" max="14337" width="18.85546875" customWidth="1"/>
    <col min="14338" max="14338" width="10.42578125" customWidth="1"/>
    <col min="14339" max="14339" width="11.42578125" customWidth="1"/>
    <col min="14340" max="14340" width="10.42578125" customWidth="1"/>
    <col min="14341" max="14341" width="11.42578125" customWidth="1"/>
    <col min="14342" max="14342" width="10.42578125" customWidth="1"/>
    <col min="14343" max="14343" width="12.5703125" customWidth="1"/>
    <col min="14344" max="14344" width="10.42578125" customWidth="1"/>
    <col min="14345" max="14345" width="12.5703125" customWidth="1"/>
    <col min="14346" max="14350" width="10.42578125" customWidth="1"/>
    <col min="14351" max="14351" width="11.7109375" customWidth="1"/>
    <col min="14352" max="14352" width="10.42578125" customWidth="1"/>
    <col min="14353" max="14353" width="11.7109375" customWidth="1"/>
    <col min="14354" max="14373" width="5.7109375" customWidth="1"/>
    <col min="14593" max="14593" width="18.85546875" customWidth="1"/>
    <col min="14594" max="14594" width="10.42578125" customWidth="1"/>
    <col min="14595" max="14595" width="11.42578125" customWidth="1"/>
    <col min="14596" max="14596" width="10.42578125" customWidth="1"/>
    <col min="14597" max="14597" width="11.42578125" customWidth="1"/>
    <col min="14598" max="14598" width="10.42578125" customWidth="1"/>
    <col min="14599" max="14599" width="12.5703125" customWidth="1"/>
    <col min="14600" max="14600" width="10.42578125" customWidth="1"/>
    <col min="14601" max="14601" width="12.5703125" customWidth="1"/>
    <col min="14602" max="14606" width="10.42578125" customWidth="1"/>
    <col min="14607" max="14607" width="11.7109375" customWidth="1"/>
    <col min="14608" max="14608" width="10.42578125" customWidth="1"/>
    <col min="14609" max="14609" width="11.7109375" customWidth="1"/>
    <col min="14610" max="14629" width="5.7109375" customWidth="1"/>
    <col min="14849" max="14849" width="18.85546875" customWidth="1"/>
    <col min="14850" max="14850" width="10.42578125" customWidth="1"/>
    <col min="14851" max="14851" width="11.42578125" customWidth="1"/>
    <col min="14852" max="14852" width="10.42578125" customWidth="1"/>
    <col min="14853" max="14853" width="11.42578125" customWidth="1"/>
    <col min="14854" max="14854" width="10.42578125" customWidth="1"/>
    <col min="14855" max="14855" width="12.5703125" customWidth="1"/>
    <col min="14856" max="14856" width="10.42578125" customWidth="1"/>
    <col min="14857" max="14857" width="12.5703125" customWidth="1"/>
    <col min="14858" max="14862" width="10.42578125" customWidth="1"/>
    <col min="14863" max="14863" width="11.7109375" customWidth="1"/>
    <col min="14864" max="14864" width="10.42578125" customWidth="1"/>
    <col min="14865" max="14865" width="11.7109375" customWidth="1"/>
    <col min="14866" max="14885" width="5.7109375" customWidth="1"/>
    <col min="15105" max="15105" width="18.85546875" customWidth="1"/>
    <col min="15106" max="15106" width="10.42578125" customWidth="1"/>
    <col min="15107" max="15107" width="11.42578125" customWidth="1"/>
    <col min="15108" max="15108" width="10.42578125" customWidth="1"/>
    <col min="15109" max="15109" width="11.42578125" customWidth="1"/>
    <col min="15110" max="15110" width="10.42578125" customWidth="1"/>
    <col min="15111" max="15111" width="12.5703125" customWidth="1"/>
    <col min="15112" max="15112" width="10.42578125" customWidth="1"/>
    <col min="15113" max="15113" width="12.5703125" customWidth="1"/>
    <col min="15114" max="15118" width="10.42578125" customWidth="1"/>
    <col min="15119" max="15119" width="11.7109375" customWidth="1"/>
    <col min="15120" max="15120" width="10.42578125" customWidth="1"/>
    <col min="15121" max="15121" width="11.7109375" customWidth="1"/>
    <col min="15122" max="15141" width="5.7109375" customWidth="1"/>
    <col min="15361" max="15361" width="18.85546875" customWidth="1"/>
    <col min="15362" max="15362" width="10.42578125" customWidth="1"/>
    <col min="15363" max="15363" width="11.42578125" customWidth="1"/>
    <col min="15364" max="15364" width="10.42578125" customWidth="1"/>
    <col min="15365" max="15365" width="11.42578125" customWidth="1"/>
    <col min="15366" max="15366" width="10.42578125" customWidth="1"/>
    <col min="15367" max="15367" width="12.5703125" customWidth="1"/>
    <col min="15368" max="15368" width="10.42578125" customWidth="1"/>
    <col min="15369" max="15369" width="12.5703125" customWidth="1"/>
    <col min="15370" max="15374" width="10.42578125" customWidth="1"/>
    <col min="15375" max="15375" width="11.7109375" customWidth="1"/>
    <col min="15376" max="15376" width="10.42578125" customWidth="1"/>
    <col min="15377" max="15377" width="11.7109375" customWidth="1"/>
    <col min="15378" max="15397" width="5.7109375" customWidth="1"/>
    <col min="15617" max="15617" width="18.85546875" customWidth="1"/>
    <col min="15618" max="15618" width="10.42578125" customWidth="1"/>
    <col min="15619" max="15619" width="11.42578125" customWidth="1"/>
    <col min="15620" max="15620" width="10.42578125" customWidth="1"/>
    <col min="15621" max="15621" width="11.42578125" customWidth="1"/>
    <col min="15622" max="15622" width="10.42578125" customWidth="1"/>
    <col min="15623" max="15623" width="12.5703125" customWidth="1"/>
    <col min="15624" max="15624" width="10.42578125" customWidth="1"/>
    <col min="15625" max="15625" width="12.5703125" customWidth="1"/>
    <col min="15626" max="15630" width="10.42578125" customWidth="1"/>
    <col min="15631" max="15631" width="11.7109375" customWidth="1"/>
    <col min="15632" max="15632" width="10.42578125" customWidth="1"/>
    <col min="15633" max="15633" width="11.7109375" customWidth="1"/>
    <col min="15634" max="15653" width="5.7109375" customWidth="1"/>
    <col min="15873" max="15873" width="18.85546875" customWidth="1"/>
    <col min="15874" max="15874" width="10.42578125" customWidth="1"/>
    <col min="15875" max="15875" width="11.42578125" customWidth="1"/>
    <col min="15876" max="15876" width="10.42578125" customWidth="1"/>
    <col min="15877" max="15877" width="11.42578125" customWidth="1"/>
    <col min="15878" max="15878" width="10.42578125" customWidth="1"/>
    <col min="15879" max="15879" width="12.5703125" customWidth="1"/>
    <col min="15880" max="15880" width="10.42578125" customWidth="1"/>
    <col min="15881" max="15881" width="12.5703125" customWidth="1"/>
    <col min="15882" max="15886" width="10.42578125" customWidth="1"/>
    <col min="15887" max="15887" width="11.7109375" customWidth="1"/>
    <col min="15888" max="15888" width="10.42578125" customWidth="1"/>
    <col min="15889" max="15889" width="11.7109375" customWidth="1"/>
    <col min="15890" max="15909" width="5.7109375" customWidth="1"/>
    <col min="16129" max="16129" width="18.85546875" customWidth="1"/>
    <col min="16130" max="16130" width="10.42578125" customWidth="1"/>
    <col min="16131" max="16131" width="11.42578125" customWidth="1"/>
    <col min="16132" max="16132" width="10.42578125" customWidth="1"/>
    <col min="16133" max="16133" width="11.42578125" customWidth="1"/>
    <col min="16134" max="16134" width="10.42578125" customWidth="1"/>
    <col min="16135" max="16135" width="12.5703125" customWidth="1"/>
    <col min="16136" max="16136" width="10.42578125" customWidth="1"/>
    <col min="16137" max="16137" width="12.5703125" customWidth="1"/>
    <col min="16138" max="16142" width="10.42578125" customWidth="1"/>
    <col min="16143" max="16143" width="11.7109375" customWidth="1"/>
    <col min="16144" max="16144" width="10.42578125" customWidth="1"/>
    <col min="16145" max="16145" width="11.7109375" customWidth="1"/>
    <col min="16146" max="16165" width="5.7109375" customWidth="1"/>
  </cols>
  <sheetData>
    <row r="1" spans="1:17" ht="15.75">
      <c r="A1" s="1461" t="s">
        <v>1391</v>
      </c>
      <c r="B1" s="1461"/>
      <c r="C1" s="1461"/>
      <c r="D1" s="1461"/>
      <c r="E1" s="1461"/>
      <c r="F1" s="1461"/>
      <c r="G1" s="1461"/>
      <c r="H1" s="1461"/>
      <c r="I1" s="1461"/>
      <c r="J1" s="1461"/>
      <c r="K1" s="1461"/>
      <c r="L1" s="1461"/>
      <c r="M1" s="1461"/>
      <c r="N1" s="1461"/>
      <c r="O1" s="1461"/>
      <c r="P1" s="1461"/>
    </row>
    <row r="2" spans="1:17" ht="15.75">
      <c r="A2" s="1461" t="s">
        <v>1</v>
      </c>
      <c r="B2" s="1461"/>
      <c r="C2" s="1461"/>
      <c r="D2" s="1461"/>
      <c r="E2" s="1461"/>
      <c r="F2" s="1461"/>
      <c r="G2" s="1461"/>
      <c r="H2" s="1461"/>
      <c r="I2" s="1461"/>
      <c r="J2" s="1461"/>
      <c r="K2" s="1461"/>
      <c r="L2" s="1461"/>
      <c r="M2" s="1461"/>
      <c r="N2" s="1461"/>
      <c r="O2" s="1461"/>
      <c r="P2" s="1461"/>
    </row>
    <row r="3" spans="1:17" ht="15.75">
      <c r="A3" s="1461" t="s">
        <v>1392</v>
      </c>
      <c r="B3" s="1461"/>
      <c r="C3" s="1461"/>
      <c r="D3" s="1461"/>
      <c r="E3" s="1461"/>
      <c r="F3" s="1461"/>
      <c r="G3" s="1461"/>
      <c r="H3" s="1461"/>
      <c r="I3" s="1461"/>
      <c r="J3" s="1461"/>
      <c r="K3" s="1461"/>
      <c r="L3" s="1461"/>
      <c r="M3" s="1461"/>
      <c r="N3" s="1461"/>
      <c r="O3" s="1461"/>
      <c r="P3" s="1461"/>
    </row>
    <row r="4" spans="1:17" ht="15.75">
      <c r="A4" s="6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7" ht="15.75">
      <c r="A5" s="1546" t="s">
        <v>2</v>
      </c>
      <c r="B5" s="1631" t="s">
        <v>1185</v>
      </c>
      <c r="C5" s="1774"/>
      <c r="D5" s="1774"/>
      <c r="E5" s="1774"/>
      <c r="F5" s="1774"/>
      <c r="G5" s="1774"/>
      <c r="H5" s="1772"/>
      <c r="I5" s="1779"/>
      <c r="J5" s="1631" t="s">
        <v>1186</v>
      </c>
      <c r="K5" s="1774"/>
      <c r="L5" s="1774"/>
      <c r="M5" s="1774"/>
      <c r="N5" s="1774"/>
      <c r="O5" s="1774"/>
      <c r="P5" s="1772"/>
      <c r="Q5" s="1773"/>
    </row>
    <row r="6" spans="1:17" s="60" customFormat="1" ht="14.25">
      <c r="A6" s="1780"/>
      <c r="B6" s="1775" t="s">
        <v>1393</v>
      </c>
      <c r="C6" s="1776"/>
      <c r="D6" s="1777" t="s">
        <v>1394</v>
      </c>
      <c r="E6" s="1777"/>
      <c r="F6" s="1778" t="s">
        <v>1395</v>
      </c>
      <c r="G6" s="1776"/>
      <c r="H6" s="1671" t="s">
        <v>22</v>
      </c>
      <c r="I6" s="1674"/>
      <c r="J6" s="1775" t="s">
        <v>1393</v>
      </c>
      <c r="K6" s="1776"/>
      <c r="L6" s="1777" t="s">
        <v>1394</v>
      </c>
      <c r="M6" s="1777"/>
      <c r="N6" s="1778" t="s">
        <v>1395</v>
      </c>
      <c r="O6" s="1776"/>
      <c r="P6" s="1671" t="s">
        <v>22</v>
      </c>
      <c r="Q6" s="1672"/>
    </row>
    <row r="7" spans="1:17" s="60" customFormat="1" ht="14.25">
      <c r="A7" s="1780"/>
      <c r="B7" s="72" t="s">
        <v>59</v>
      </c>
      <c r="C7" s="73" t="s">
        <v>58</v>
      </c>
      <c r="D7" s="74" t="s">
        <v>59</v>
      </c>
      <c r="E7" s="74" t="s">
        <v>58</v>
      </c>
      <c r="F7" s="75" t="s">
        <v>59</v>
      </c>
      <c r="G7" s="73" t="s">
        <v>58</v>
      </c>
      <c r="H7" s="72" t="s">
        <v>59</v>
      </c>
      <c r="I7" s="73" t="s">
        <v>58</v>
      </c>
      <c r="J7" s="72" t="s">
        <v>59</v>
      </c>
      <c r="K7" s="73" t="s">
        <v>58</v>
      </c>
      <c r="L7" s="74" t="s">
        <v>59</v>
      </c>
      <c r="M7" s="74" t="s">
        <v>58</v>
      </c>
      <c r="N7" s="75" t="s">
        <v>59</v>
      </c>
      <c r="O7" s="73" t="s">
        <v>58</v>
      </c>
      <c r="P7" s="72" t="s">
        <v>59</v>
      </c>
      <c r="Q7" s="112" t="s">
        <v>58</v>
      </c>
    </row>
    <row r="8" spans="1:17" s="61" customFormat="1" ht="19.899999999999999" customHeight="1">
      <c r="A8" s="76" t="s">
        <v>11</v>
      </c>
      <c r="B8" s="77">
        <v>60</v>
      </c>
      <c r="C8" s="78">
        <v>2447</v>
      </c>
      <c r="D8" s="78">
        <v>2</v>
      </c>
      <c r="E8" s="78">
        <v>289</v>
      </c>
      <c r="F8" s="78">
        <v>2</v>
      </c>
      <c r="G8" s="79">
        <v>900</v>
      </c>
      <c r="H8" s="77">
        <f>+B8+D8+F8</f>
        <v>64</v>
      </c>
      <c r="I8" s="135">
        <f>+C8+E8+G8</f>
        <v>3636</v>
      </c>
      <c r="J8" s="77">
        <v>45</v>
      </c>
      <c r="K8" s="78">
        <v>1420</v>
      </c>
      <c r="L8" s="78">
        <v>2</v>
      </c>
      <c r="M8" s="78">
        <v>201</v>
      </c>
      <c r="N8" s="78">
        <v>0</v>
      </c>
      <c r="O8" s="79">
        <v>0</v>
      </c>
      <c r="P8" s="77">
        <f>+J8+L8+N8</f>
        <v>47</v>
      </c>
      <c r="Q8" s="123">
        <f>+K8+M8+O8</f>
        <v>1621</v>
      </c>
    </row>
    <row r="9" spans="1:17" s="61" customFormat="1" ht="19.899999999999999" customHeight="1">
      <c r="A9" s="80" t="s">
        <v>12</v>
      </c>
      <c r="B9" s="77">
        <v>152</v>
      </c>
      <c r="C9" s="78">
        <v>3563</v>
      </c>
      <c r="D9" s="81">
        <v>6</v>
      </c>
      <c r="E9" s="81">
        <v>980</v>
      </c>
      <c r="F9" s="81">
        <v>2</v>
      </c>
      <c r="G9" s="82">
        <v>887</v>
      </c>
      <c r="H9" s="77">
        <f t="shared" ref="H9:H14" si="0">+B9+D9+F9</f>
        <v>160</v>
      </c>
      <c r="I9" s="135">
        <f t="shared" ref="I9:I14" si="1">+C9+E9+G9</f>
        <v>5430</v>
      </c>
      <c r="J9" s="110">
        <v>3</v>
      </c>
      <c r="K9" s="81">
        <v>130</v>
      </c>
      <c r="L9" s="78">
        <v>0</v>
      </c>
      <c r="M9" s="78">
        <v>0</v>
      </c>
      <c r="N9" s="78">
        <v>0</v>
      </c>
      <c r="O9" s="79">
        <v>0</v>
      </c>
      <c r="P9" s="77">
        <f t="shared" ref="P9:P14" si="2">+J9+L9+N9</f>
        <v>3</v>
      </c>
      <c r="Q9" s="123">
        <f t="shared" ref="Q9:Q14" si="3">+K9+M9+O9</f>
        <v>130</v>
      </c>
    </row>
    <row r="10" spans="1:17" s="61" customFormat="1" ht="19.899999999999999" customHeight="1">
      <c r="A10" s="80" t="s">
        <v>13</v>
      </c>
      <c r="B10" s="77">
        <v>118</v>
      </c>
      <c r="C10" s="78">
        <v>3584</v>
      </c>
      <c r="D10" s="81">
        <v>5</v>
      </c>
      <c r="E10" s="81">
        <v>836</v>
      </c>
      <c r="F10" s="81">
        <v>0</v>
      </c>
      <c r="G10" s="82">
        <v>0</v>
      </c>
      <c r="H10" s="77">
        <f t="shared" si="0"/>
        <v>123</v>
      </c>
      <c r="I10" s="135">
        <f t="shared" si="1"/>
        <v>4420</v>
      </c>
      <c r="J10" s="110">
        <v>3</v>
      </c>
      <c r="K10" s="81">
        <v>73</v>
      </c>
      <c r="L10" s="81">
        <v>0</v>
      </c>
      <c r="M10" s="81">
        <v>0</v>
      </c>
      <c r="N10" s="81">
        <v>1</v>
      </c>
      <c r="O10" s="82">
        <v>186</v>
      </c>
      <c r="P10" s="77">
        <f t="shared" si="2"/>
        <v>4</v>
      </c>
      <c r="Q10" s="123">
        <f t="shared" si="3"/>
        <v>259</v>
      </c>
    </row>
    <row r="11" spans="1:17" s="1398" customFormat="1" ht="19.899999999999999" customHeight="1">
      <c r="A11" s="1390" t="s">
        <v>14</v>
      </c>
      <c r="B11" s="1391">
        <v>41</v>
      </c>
      <c r="C11" s="1392">
        <v>1342</v>
      </c>
      <c r="D11" s="1393">
        <v>2</v>
      </c>
      <c r="E11" s="1393">
        <v>376</v>
      </c>
      <c r="F11" s="1393">
        <v>0</v>
      </c>
      <c r="G11" s="1394">
        <v>0</v>
      </c>
      <c r="H11" s="1391">
        <f t="shared" si="0"/>
        <v>43</v>
      </c>
      <c r="I11" s="1395">
        <f t="shared" si="1"/>
        <v>1718</v>
      </c>
      <c r="J11" s="1396">
        <v>0</v>
      </c>
      <c r="K11" s="1393">
        <v>0</v>
      </c>
      <c r="L11" s="1393">
        <v>0</v>
      </c>
      <c r="M11" s="1393">
        <v>0</v>
      </c>
      <c r="N11" s="1393">
        <v>1</v>
      </c>
      <c r="O11" s="1394">
        <v>558</v>
      </c>
      <c r="P11" s="1391">
        <f t="shared" si="2"/>
        <v>1</v>
      </c>
      <c r="Q11" s="1397">
        <f t="shared" si="3"/>
        <v>558</v>
      </c>
    </row>
    <row r="12" spans="1:17" s="61" customFormat="1" ht="19.899999999999999" customHeight="1">
      <c r="A12" s="80" t="s">
        <v>15</v>
      </c>
      <c r="B12" s="77">
        <v>146</v>
      </c>
      <c r="C12" s="78">
        <v>7052</v>
      </c>
      <c r="D12" s="81">
        <v>29</v>
      </c>
      <c r="E12" s="81">
        <v>5113</v>
      </c>
      <c r="F12" s="81">
        <v>13</v>
      </c>
      <c r="G12" s="82">
        <v>5177</v>
      </c>
      <c r="H12" s="77">
        <f t="shared" si="0"/>
        <v>188</v>
      </c>
      <c r="I12" s="135">
        <f t="shared" si="1"/>
        <v>17342</v>
      </c>
      <c r="J12" s="110">
        <v>3</v>
      </c>
      <c r="K12" s="81">
        <v>75</v>
      </c>
      <c r="L12" s="81">
        <v>1</v>
      </c>
      <c r="M12" s="81">
        <v>88</v>
      </c>
      <c r="N12" s="81">
        <v>0</v>
      </c>
      <c r="O12" s="82">
        <v>0</v>
      </c>
      <c r="P12" s="77">
        <f t="shared" si="2"/>
        <v>4</v>
      </c>
      <c r="Q12" s="123">
        <f t="shared" si="3"/>
        <v>163</v>
      </c>
    </row>
    <row r="13" spans="1:17" s="61" customFormat="1" ht="19.899999999999999" customHeight="1">
      <c r="A13" s="80" t="s">
        <v>16</v>
      </c>
      <c r="B13" s="77">
        <v>129</v>
      </c>
      <c r="C13" s="78">
        <v>4656</v>
      </c>
      <c r="D13" s="81">
        <v>7</v>
      </c>
      <c r="E13" s="81">
        <v>1141</v>
      </c>
      <c r="F13" s="81">
        <v>1</v>
      </c>
      <c r="G13" s="82">
        <v>840</v>
      </c>
      <c r="H13" s="77">
        <f t="shared" si="0"/>
        <v>137</v>
      </c>
      <c r="I13" s="135">
        <f t="shared" si="1"/>
        <v>6637</v>
      </c>
      <c r="J13" s="110">
        <v>17</v>
      </c>
      <c r="K13" s="81">
        <v>381</v>
      </c>
      <c r="L13" s="81">
        <v>0</v>
      </c>
      <c r="M13" s="81">
        <v>0</v>
      </c>
      <c r="N13" s="81">
        <v>0</v>
      </c>
      <c r="O13" s="82">
        <v>0</v>
      </c>
      <c r="P13" s="77">
        <f t="shared" si="2"/>
        <v>17</v>
      </c>
      <c r="Q13" s="123">
        <f t="shared" si="3"/>
        <v>381</v>
      </c>
    </row>
    <row r="14" spans="1:17" s="61" customFormat="1" ht="19.899999999999999" customHeight="1">
      <c r="A14" s="83" t="s">
        <v>17</v>
      </c>
      <c r="B14" s="84">
        <v>143</v>
      </c>
      <c r="C14" s="85">
        <v>4157</v>
      </c>
      <c r="D14" s="86">
        <v>0</v>
      </c>
      <c r="E14" s="86">
        <v>0</v>
      </c>
      <c r="F14" s="86">
        <v>0</v>
      </c>
      <c r="G14" s="87">
        <v>0</v>
      </c>
      <c r="H14" s="77">
        <f t="shared" si="0"/>
        <v>143</v>
      </c>
      <c r="I14" s="135">
        <f t="shared" si="1"/>
        <v>4157</v>
      </c>
      <c r="J14" s="124">
        <v>22</v>
      </c>
      <c r="K14" s="86">
        <v>750</v>
      </c>
      <c r="L14" s="86">
        <v>2</v>
      </c>
      <c r="M14" s="86">
        <v>196</v>
      </c>
      <c r="N14" s="86">
        <v>0</v>
      </c>
      <c r="O14" s="87">
        <v>0</v>
      </c>
      <c r="P14" s="77">
        <f t="shared" si="2"/>
        <v>24</v>
      </c>
      <c r="Q14" s="123">
        <f t="shared" si="3"/>
        <v>946</v>
      </c>
    </row>
    <row r="15" spans="1:17" s="62" customFormat="1" ht="19.899999999999999" customHeight="1" thickBot="1">
      <c r="A15" s="88" t="s">
        <v>18</v>
      </c>
      <c r="B15" s="89">
        <f>SUM(B8:B14)</f>
        <v>789</v>
      </c>
      <c r="C15" s="90">
        <f t="shared" ref="C15:K15" si="4">SUM(C8:C14)</f>
        <v>26801</v>
      </c>
      <c r="D15" s="90">
        <f t="shared" si="4"/>
        <v>51</v>
      </c>
      <c r="E15" s="90">
        <f t="shared" si="4"/>
        <v>8735</v>
      </c>
      <c r="F15" s="90">
        <f t="shared" si="4"/>
        <v>18</v>
      </c>
      <c r="G15" s="91">
        <f t="shared" si="4"/>
        <v>7804</v>
      </c>
      <c r="H15" s="89">
        <f t="shared" si="4"/>
        <v>858</v>
      </c>
      <c r="I15" s="90">
        <f t="shared" si="4"/>
        <v>43340</v>
      </c>
      <c r="J15" s="98">
        <f t="shared" si="4"/>
        <v>93</v>
      </c>
      <c r="K15" s="99">
        <f t="shared" si="4"/>
        <v>2829</v>
      </c>
      <c r="L15" s="99">
        <f t="shared" ref="L15:Q15" si="5">SUM(L8:L14)</f>
        <v>5</v>
      </c>
      <c r="M15" s="99">
        <f t="shared" si="5"/>
        <v>485</v>
      </c>
      <c r="N15" s="99">
        <f t="shared" si="5"/>
        <v>2</v>
      </c>
      <c r="O15" s="90">
        <f t="shared" si="5"/>
        <v>744</v>
      </c>
      <c r="P15" s="98">
        <f t="shared" si="5"/>
        <v>100</v>
      </c>
      <c r="Q15" s="91">
        <f t="shared" si="5"/>
        <v>4058</v>
      </c>
    </row>
    <row r="16" spans="1:17">
      <c r="B16" s="1781" t="s">
        <v>1754</v>
      </c>
      <c r="C16" s="1781"/>
      <c r="H16" s="92"/>
      <c r="I16" s="92"/>
      <c r="J16" s="1781" t="s">
        <v>1457</v>
      </c>
      <c r="K16" s="1781"/>
      <c r="L16" s="92"/>
      <c r="M16" s="92"/>
      <c r="N16" s="92"/>
      <c r="O16" s="92"/>
      <c r="P16" s="92"/>
    </row>
    <row r="17" spans="1:17" ht="15.75" thickBot="1">
      <c r="H17" s="92"/>
      <c r="I17" s="92"/>
      <c r="J17" s="92"/>
      <c r="K17" s="92"/>
      <c r="L17" s="92"/>
      <c r="M17" s="92"/>
      <c r="N17" s="92"/>
      <c r="O17" s="92"/>
      <c r="P17" s="92"/>
    </row>
    <row r="18" spans="1:17" ht="15.75">
      <c r="A18" s="1480" t="s">
        <v>2</v>
      </c>
      <c r="B18" s="1631" t="s">
        <v>1188</v>
      </c>
      <c r="C18" s="1774"/>
      <c r="D18" s="1774"/>
      <c r="E18" s="1774"/>
      <c r="F18" s="1774"/>
      <c r="G18" s="1774"/>
      <c r="H18" s="1772"/>
      <c r="I18" s="1773"/>
      <c r="J18" s="1631" t="s">
        <v>1190</v>
      </c>
      <c r="K18" s="1774"/>
      <c r="L18" s="1774"/>
      <c r="M18" s="1774"/>
      <c r="N18" s="1774"/>
      <c r="O18" s="1774"/>
      <c r="P18" s="1772"/>
      <c r="Q18" s="1773"/>
    </row>
    <row r="19" spans="1:17" s="60" customFormat="1" ht="14.25">
      <c r="A19" s="1487"/>
      <c r="B19" s="1775" t="s">
        <v>1393</v>
      </c>
      <c r="C19" s="1776"/>
      <c r="D19" s="1777" t="s">
        <v>1394</v>
      </c>
      <c r="E19" s="1777"/>
      <c r="F19" s="1778" t="s">
        <v>1395</v>
      </c>
      <c r="G19" s="1776"/>
      <c r="H19" s="1671" t="s">
        <v>22</v>
      </c>
      <c r="I19" s="1672"/>
      <c r="J19" s="1775" t="s">
        <v>1393</v>
      </c>
      <c r="K19" s="1776"/>
      <c r="L19" s="1777" t="s">
        <v>1394</v>
      </c>
      <c r="M19" s="1777"/>
      <c r="N19" s="1778" t="s">
        <v>1395</v>
      </c>
      <c r="O19" s="1776"/>
      <c r="P19" s="1671" t="s">
        <v>22</v>
      </c>
      <c r="Q19" s="1672"/>
    </row>
    <row r="20" spans="1:17" s="60" customFormat="1" ht="14.25">
      <c r="A20" s="1481"/>
      <c r="B20" s="72" t="s">
        <v>59</v>
      </c>
      <c r="C20" s="73" t="s">
        <v>58</v>
      </c>
      <c r="D20" s="74" t="s">
        <v>59</v>
      </c>
      <c r="E20" s="74" t="s">
        <v>58</v>
      </c>
      <c r="F20" s="75" t="s">
        <v>59</v>
      </c>
      <c r="G20" s="73" t="s">
        <v>58</v>
      </c>
      <c r="H20" s="72" t="s">
        <v>59</v>
      </c>
      <c r="I20" s="112" t="s">
        <v>58</v>
      </c>
      <c r="J20" s="72" t="s">
        <v>59</v>
      </c>
      <c r="K20" s="73" t="s">
        <v>58</v>
      </c>
      <c r="L20" s="74" t="s">
        <v>59</v>
      </c>
      <c r="M20" s="74" t="s">
        <v>58</v>
      </c>
      <c r="N20" s="75" t="s">
        <v>59</v>
      </c>
      <c r="O20" s="73" t="s">
        <v>58</v>
      </c>
      <c r="P20" s="72" t="s">
        <v>59</v>
      </c>
      <c r="Q20" s="112" t="s">
        <v>58</v>
      </c>
    </row>
    <row r="21" spans="1:17" s="61" customFormat="1" ht="19.899999999999999" customHeight="1">
      <c r="A21" s="94" t="s">
        <v>11</v>
      </c>
      <c r="B21" s="77">
        <v>77</v>
      </c>
      <c r="C21" s="78">
        <v>2357</v>
      </c>
      <c r="D21" s="78">
        <v>0</v>
      </c>
      <c r="E21" s="78">
        <v>0</v>
      </c>
      <c r="F21" s="78">
        <v>0</v>
      </c>
      <c r="G21" s="79">
        <v>0</v>
      </c>
      <c r="H21" s="77">
        <f>+B21+D21+F21</f>
        <v>77</v>
      </c>
      <c r="I21" s="77">
        <f>+C21+E21+G21</f>
        <v>2357</v>
      </c>
      <c r="J21" s="77">
        <v>21</v>
      </c>
      <c r="K21" s="78">
        <v>816</v>
      </c>
      <c r="L21" s="78">
        <v>0</v>
      </c>
      <c r="M21" s="78">
        <v>0</v>
      </c>
      <c r="N21" s="78">
        <v>0</v>
      </c>
      <c r="O21" s="79">
        <v>0</v>
      </c>
      <c r="P21" s="77">
        <f>+J21+L21+N21</f>
        <v>21</v>
      </c>
      <c r="Q21" s="838">
        <f>+K21+M21+O21</f>
        <v>816</v>
      </c>
    </row>
    <row r="22" spans="1:17" s="61" customFormat="1" ht="19.899999999999999" customHeight="1">
      <c r="A22" s="95" t="s">
        <v>12</v>
      </c>
      <c r="B22" s="77">
        <v>100</v>
      </c>
      <c r="C22" s="78">
        <v>1906</v>
      </c>
      <c r="D22" s="78">
        <v>1</v>
      </c>
      <c r="E22" s="78">
        <v>325</v>
      </c>
      <c r="F22" s="78">
        <v>0</v>
      </c>
      <c r="G22" s="79">
        <v>0</v>
      </c>
      <c r="H22" s="77">
        <f t="shared" ref="H22:H27" si="6">+B22+D22+F22</f>
        <v>101</v>
      </c>
      <c r="I22" s="77">
        <f t="shared" ref="I22:I27" si="7">+C22+E22+G22</f>
        <v>2231</v>
      </c>
      <c r="J22" s="77">
        <v>127</v>
      </c>
      <c r="K22" s="78">
        <v>3390</v>
      </c>
      <c r="L22" s="81">
        <v>3</v>
      </c>
      <c r="M22" s="81">
        <v>1187</v>
      </c>
      <c r="N22" s="78">
        <v>0</v>
      </c>
      <c r="O22" s="79">
        <v>0</v>
      </c>
      <c r="P22" s="77">
        <f t="shared" ref="P22:P27" si="8">+J22+L22+N22</f>
        <v>130</v>
      </c>
      <c r="Q22" s="838">
        <f t="shared" ref="Q22:Q27" si="9">+K22+M22+O22</f>
        <v>4577</v>
      </c>
    </row>
    <row r="23" spans="1:17" s="61" customFormat="1" ht="19.899999999999999" customHeight="1">
      <c r="A23" s="95" t="s">
        <v>13</v>
      </c>
      <c r="B23" s="77">
        <v>68</v>
      </c>
      <c r="C23" s="78">
        <v>2083</v>
      </c>
      <c r="D23" s="78">
        <v>0</v>
      </c>
      <c r="E23" s="78">
        <v>0</v>
      </c>
      <c r="F23" s="78">
        <v>0</v>
      </c>
      <c r="G23" s="79">
        <v>0</v>
      </c>
      <c r="H23" s="77">
        <f t="shared" si="6"/>
        <v>68</v>
      </c>
      <c r="I23" s="77">
        <f t="shared" si="7"/>
        <v>2083</v>
      </c>
      <c r="J23" s="77">
        <v>40</v>
      </c>
      <c r="K23" s="78">
        <v>1789</v>
      </c>
      <c r="L23" s="81">
        <v>0</v>
      </c>
      <c r="M23" s="81">
        <v>0</v>
      </c>
      <c r="N23" s="78">
        <v>0</v>
      </c>
      <c r="O23" s="79">
        <v>0</v>
      </c>
      <c r="P23" s="77">
        <f t="shared" si="8"/>
        <v>40</v>
      </c>
      <c r="Q23" s="838">
        <f t="shared" si="9"/>
        <v>1789</v>
      </c>
    </row>
    <row r="24" spans="1:17" s="61" customFormat="1" ht="19.899999999999999" customHeight="1">
      <c r="A24" s="95" t="s">
        <v>14</v>
      </c>
      <c r="B24" s="77">
        <v>113</v>
      </c>
      <c r="C24" s="78">
        <v>2738</v>
      </c>
      <c r="D24" s="78">
        <v>0</v>
      </c>
      <c r="E24" s="78">
        <v>0</v>
      </c>
      <c r="F24" s="78">
        <v>0</v>
      </c>
      <c r="G24" s="79">
        <v>0</v>
      </c>
      <c r="H24" s="77">
        <f t="shared" si="6"/>
        <v>113</v>
      </c>
      <c r="I24" s="77">
        <f t="shared" si="7"/>
        <v>2738</v>
      </c>
      <c r="J24" s="77">
        <v>99</v>
      </c>
      <c r="K24" s="78">
        <v>2562</v>
      </c>
      <c r="L24" s="81">
        <v>0</v>
      </c>
      <c r="M24" s="81">
        <v>0</v>
      </c>
      <c r="N24" s="78">
        <v>0</v>
      </c>
      <c r="O24" s="79">
        <v>0</v>
      </c>
      <c r="P24" s="77">
        <f t="shared" si="8"/>
        <v>99</v>
      </c>
      <c r="Q24" s="838">
        <f t="shared" si="9"/>
        <v>2562</v>
      </c>
    </row>
    <row r="25" spans="1:17" s="61" customFormat="1" ht="19.899999999999999" customHeight="1">
      <c r="A25" s="95" t="s">
        <v>15</v>
      </c>
      <c r="B25" s="77">
        <v>54</v>
      </c>
      <c r="C25" s="78">
        <v>2025</v>
      </c>
      <c r="D25" s="78">
        <v>0</v>
      </c>
      <c r="E25" s="78">
        <v>0</v>
      </c>
      <c r="F25" s="78">
        <v>0</v>
      </c>
      <c r="G25" s="79">
        <v>0</v>
      </c>
      <c r="H25" s="77">
        <f t="shared" si="6"/>
        <v>54</v>
      </c>
      <c r="I25" s="77">
        <f t="shared" si="7"/>
        <v>2025</v>
      </c>
      <c r="J25" s="77">
        <v>65</v>
      </c>
      <c r="K25" s="78">
        <v>3389</v>
      </c>
      <c r="L25" s="81">
        <v>1</v>
      </c>
      <c r="M25" s="81">
        <v>480</v>
      </c>
      <c r="N25" s="78">
        <v>0</v>
      </c>
      <c r="O25" s="79">
        <v>0</v>
      </c>
      <c r="P25" s="77">
        <f t="shared" si="8"/>
        <v>66</v>
      </c>
      <c r="Q25" s="838">
        <f t="shared" si="9"/>
        <v>3869</v>
      </c>
    </row>
    <row r="26" spans="1:17" s="61" customFormat="1" ht="19.899999999999999" customHeight="1">
      <c r="A26" s="95" t="s">
        <v>16</v>
      </c>
      <c r="B26" s="77">
        <v>58</v>
      </c>
      <c r="C26" s="78">
        <v>1592</v>
      </c>
      <c r="D26" s="78">
        <v>0</v>
      </c>
      <c r="E26" s="78">
        <v>0</v>
      </c>
      <c r="F26" s="78">
        <v>0</v>
      </c>
      <c r="G26" s="79">
        <v>0</v>
      </c>
      <c r="H26" s="77">
        <f t="shared" si="6"/>
        <v>58</v>
      </c>
      <c r="I26" s="77">
        <f t="shared" si="7"/>
        <v>1592</v>
      </c>
      <c r="J26" s="77">
        <v>72</v>
      </c>
      <c r="K26" s="78">
        <v>2354</v>
      </c>
      <c r="L26" s="81">
        <v>0</v>
      </c>
      <c r="M26" s="81">
        <v>0</v>
      </c>
      <c r="N26" s="78">
        <v>0</v>
      </c>
      <c r="O26" s="79">
        <v>0</v>
      </c>
      <c r="P26" s="77">
        <f t="shared" si="8"/>
        <v>72</v>
      </c>
      <c r="Q26" s="838">
        <f t="shared" si="9"/>
        <v>2354</v>
      </c>
    </row>
    <row r="27" spans="1:17" s="61" customFormat="1" ht="19.899999999999999" customHeight="1">
      <c r="A27" s="96" t="s">
        <v>17</v>
      </c>
      <c r="B27" s="77">
        <v>88</v>
      </c>
      <c r="C27" s="78">
        <v>2393</v>
      </c>
      <c r="D27" s="78">
        <v>0</v>
      </c>
      <c r="E27" s="78">
        <v>0</v>
      </c>
      <c r="F27" s="78">
        <v>0</v>
      </c>
      <c r="G27" s="79">
        <v>0</v>
      </c>
      <c r="H27" s="77">
        <f t="shared" si="6"/>
        <v>88</v>
      </c>
      <c r="I27" s="77">
        <f t="shared" si="7"/>
        <v>2393</v>
      </c>
      <c r="J27" s="84">
        <v>14</v>
      </c>
      <c r="K27" s="85">
        <v>351</v>
      </c>
      <c r="L27" s="86">
        <v>1</v>
      </c>
      <c r="M27" s="86">
        <v>385</v>
      </c>
      <c r="N27" s="85">
        <v>0</v>
      </c>
      <c r="O27" s="116">
        <v>0</v>
      </c>
      <c r="P27" s="77">
        <f t="shared" si="8"/>
        <v>15</v>
      </c>
      <c r="Q27" s="838">
        <f t="shared" si="9"/>
        <v>736</v>
      </c>
    </row>
    <row r="28" spans="1:17" s="62" customFormat="1" ht="19.899999999999999" customHeight="1" thickBot="1">
      <c r="A28" s="97" t="s">
        <v>18</v>
      </c>
      <c r="B28" s="98">
        <f>SUM(B21:B27)</f>
        <v>558</v>
      </c>
      <c r="C28" s="99">
        <f>SUM(C21:C27)</f>
        <v>15094</v>
      </c>
      <c r="D28" s="99">
        <f>SUM(D21:D27)</f>
        <v>1</v>
      </c>
      <c r="E28" s="99">
        <f>SUM(E21:E27)</f>
        <v>325</v>
      </c>
      <c r="F28" s="99">
        <v>0</v>
      </c>
      <c r="G28" s="90">
        <v>0</v>
      </c>
      <c r="H28" s="98">
        <f t="shared" ref="H28:M28" si="10">SUM(H21:H27)</f>
        <v>559</v>
      </c>
      <c r="I28" s="91">
        <f t="shared" si="10"/>
        <v>15419</v>
      </c>
      <c r="J28" s="89">
        <f t="shared" si="10"/>
        <v>438</v>
      </c>
      <c r="K28" s="99">
        <f t="shared" si="10"/>
        <v>14651</v>
      </c>
      <c r="L28" s="99">
        <f t="shared" si="10"/>
        <v>5</v>
      </c>
      <c r="M28" s="99">
        <f t="shared" si="10"/>
        <v>2052</v>
      </c>
      <c r="N28" s="99">
        <v>0</v>
      </c>
      <c r="O28" s="99">
        <v>0</v>
      </c>
      <c r="P28" s="105">
        <f>SUM(P21:P27)</f>
        <v>443</v>
      </c>
      <c r="Q28" s="117">
        <f>SUM(Q21:Q27)</f>
        <v>16703</v>
      </c>
    </row>
    <row r="29" spans="1:17">
      <c r="B29" s="1781" t="s">
        <v>1458</v>
      </c>
      <c r="C29" s="1781"/>
      <c r="H29" s="92"/>
      <c r="I29" s="92"/>
      <c r="J29" s="92"/>
      <c r="K29" s="1781" t="s">
        <v>1459</v>
      </c>
      <c r="L29" s="1781"/>
      <c r="M29" s="92"/>
      <c r="N29" s="92"/>
      <c r="O29" s="92"/>
      <c r="P29" s="92"/>
    </row>
    <row r="30" spans="1:17" ht="15.75" thickBot="1"/>
    <row r="31" spans="1:17" ht="15.75">
      <c r="A31" s="1480" t="s">
        <v>2</v>
      </c>
      <c r="B31" s="1631" t="s">
        <v>1187</v>
      </c>
      <c r="C31" s="1774"/>
      <c r="D31" s="1774"/>
      <c r="E31" s="1774"/>
      <c r="F31" s="1774"/>
      <c r="G31" s="1774"/>
      <c r="H31" s="1772"/>
      <c r="I31" s="1773"/>
      <c r="J31" s="1631" t="s">
        <v>71</v>
      </c>
      <c r="K31" s="1774"/>
      <c r="L31" s="1774"/>
      <c r="M31" s="1774"/>
      <c r="N31" s="1774"/>
      <c r="O31" s="1774"/>
      <c r="P31" s="1772"/>
      <c r="Q31" s="1773"/>
    </row>
    <row r="32" spans="1:17">
      <c r="A32" s="1487"/>
      <c r="B32" s="1775" t="s">
        <v>1393</v>
      </c>
      <c r="C32" s="1776"/>
      <c r="D32" s="1777" t="s">
        <v>1394</v>
      </c>
      <c r="E32" s="1777"/>
      <c r="F32" s="1778" t="s">
        <v>1395</v>
      </c>
      <c r="G32" s="1776"/>
      <c r="H32" s="1671" t="s">
        <v>22</v>
      </c>
      <c r="I32" s="1672"/>
      <c r="J32" s="1775" t="s">
        <v>1393</v>
      </c>
      <c r="K32" s="1776"/>
      <c r="L32" s="1777" t="s">
        <v>1394</v>
      </c>
      <c r="M32" s="1777"/>
      <c r="N32" s="1778" t="s">
        <v>1395</v>
      </c>
      <c r="O32" s="1776"/>
      <c r="P32" s="1671" t="s">
        <v>22</v>
      </c>
      <c r="Q32" s="1672"/>
    </row>
    <row r="33" spans="1:17">
      <c r="A33" s="1481"/>
      <c r="B33" s="72" t="s">
        <v>59</v>
      </c>
      <c r="C33" s="73" t="s">
        <v>58</v>
      </c>
      <c r="D33" s="74" t="s">
        <v>59</v>
      </c>
      <c r="E33" s="74" t="s">
        <v>58</v>
      </c>
      <c r="F33" s="75" t="s">
        <v>59</v>
      </c>
      <c r="G33" s="73" t="s">
        <v>58</v>
      </c>
      <c r="H33" s="72" t="s">
        <v>59</v>
      </c>
      <c r="I33" s="112" t="s">
        <v>58</v>
      </c>
      <c r="J33" s="72" t="s">
        <v>59</v>
      </c>
      <c r="K33" s="73" t="s">
        <v>58</v>
      </c>
      <c r="L33" s="74" t="s">
        <v>59</v>
      </c>
      <c r="M33" s="74" t="s">
        <v>58</v>
      </c>
      <c r="N33" s="75" t="s">
        <v>59</v>
      </c>
      <c r="O33" s="73" t="s">
        <v>58</v>
      </c>
      <c r="P33" s="72" t="s">
        <v>59</v>
      </c>
      <c r="Q33" s="112" t="s">
        <v>58</v>
      </c>
    </row>
    <row r="34" spans="1:17" ht="15.75">
      <c r="A34" s="101" t="s">
        <v>11</v>
      </c>
      <c r="B34" s="102">
        <v>7</v>
      </c>
      <c r="C34" s="103">
        <v>248</v>
      </c>
      <c r="D34" s="103">
        <v>0</v>
      </c>
      <c r="E34" s="103">
        <v>0</v>
      </c>
      <c r="F34" s="103">
        <v>1</v>
      </c>
      <c r="G34" s="104">
        <v>280</v>
      </c>
      <c r="H34" s="102">
        <f>+B34+D34+F34</f>
        <v>8</v>
      </c>
      <c r="I34" s="102">
        <f>+C34+E34+G34</f>
        <v>528</v>
      </c>
      <c r="J34" s="102">
        <v>4</v>
      </c>
      <c r="K34" s="103">
        <v>260</v>
      </c>
      <c r="L34" s="103">
        <v>0</v>
      </c>
      <c r="M34" s="103">
        <v>0</v>
      </c>
      <c r="N34" s="103">
        <v>0</v>
      </c>
      <c r="O34" s="104">
        <v>0</v>
      </c>
      <c r="P34" s="102">
        <f>+J34+L34+N34</f>
        <v>4</v>
      </c>
      <c r="Q34" s="619">
        <f>+K34+M34+O34</f>
        <v>260</v>
      </c>
    </row>
    <row r="35" spans="1:17" s="61" customFormat="1" ht="15.75">
      <c r="A35" s="95" t="s">
        <v>12</v>
      </c>
      <c r="B35" s="77">
        <v>8</v>
      </c>
      <c r="C35" s="78">
        <v>146</v>
      </c>
      <c r="D35" s="78">
        <v>0</v>
      </c>
      <c r="E35" s="78">
        <v>0</v>
      </c>
      <c r="F35" s="78">
        <v>0</v>
      </c>
      <c r="G35" s="79">
        <v>0</v>
      </c>
      <c r="H35" s="77">
        <f t="shared" ref="H35:H40" si="11">+B35+D35+F35</f>
        <v>8</v>
      </c>
      <c r="I35" s="77">
        <f t="shared" ref="I35:I40" si="12">+C35+E35+G35</f>
        <v>146</v>
      </c>
      <c r="J35" s="77">
        <v>5</v>
      </c>
      <c r="K35" s="78">
        <v>40</v>
      </c>
      <c r="L35" s="103">
        <v>0</v>
      </c>
      <c r="M35" s="103">
        <v>0</v>
      </c>
      <c r="N35" s="103">
        <v>0</v>
      </c>
      <c r="O35" s="104">
        <v>0</v>
      </c>
      <c r="P35" s="102">
        <f t="shared" ref="P35:P40" si="13">+J35+L35+N35</f>
        <v>5</v>
      </c>
      <c r="Q35" s="619">
        <f t="shared" ref="Q35:Q40" si="14">+K35+M35+O35</f>
        <v>40</v>
      </c>
    </row>
    <row r="36" spans="1:17" s="61" customFormat="1" ht="15.75">
      <c r="A36" s="95" t="s">
        <v>13</v>
      </c>
      <c r="B36" s="77">
        <v>24</v>
      </c>
      <c r="C36" s="78">
        <v>671</v>
      </c>
      <c r="D36" s="78">
        <v>0</v>
      </c>
      <c r="E36" s="78">
        <v>0</v>
      </c>
      <c r="F36" s="78">
        <v>0</v>
      </c>
      <c r="G36" s="79">
        <v>0</v>
      </c>
      <c r="H36" s="77">
        <f t="shared" si="11"/>
        <v>24</v>
      </c>
      <c r="I36" s="77">
        <f t="shared" si="12"/>
        <v>671</v>
      </c>
      <c r="J36" s="77">
        <v>2</v>
      </c>
      <c r="K36" s="78">
        <v>22</v>
      </c>
      <c r="L36" s="103">
        <v>0</v>
      </c>
      <c r="M36" s="103">
        <v>0</v>
      </c>
      <c r="N36" s="103">
        <v>0</v>
      </c>
      <c r="O36" s="104">
        <v>0</v>
      </c>
      <c r="P36" s="102">
        <f t="shared" si="13"/>
        <v>2</v>
      </c>
      <c r="Q36" s="619">
        <f t="shared" si="14"/>
        <v>22</v>
      </c>
    </row>
    <row r="37" spans="1:17" s="61" customFormat="1" ht="15.75">
      <c r="A37" s="95" t="s">
        <v>14</v>
      </c>
      <c r="B37" s="77">
        <v>12</v>
      </c>
      <c r="C37" s="78">
        <v>177</v>
      </c>
      <c r="D37" s="78">
        <v>0</v>
      </c>
      <c r="E37" s="78">
        <v>0</v>
      </c>
      <c r="F37" s="78">
        <v>0</v>
      </c>
      <c r="G37" s="79">
        <v>0</v>
      </c>
      <c r="H37" s="77">
        <f t="shared" si="11"/>
        <v>12</v>
      </c>
      <c r="I37" s="77">
        <f t="shared" si="12"/>
        <v>177</v>
      </c>
      <c r="J37" s="77">
        <v>2</v>
      </c>
      <c r="K37" s="78">
        <v>8</v>
      </c>
      <c r="L37" s="103">
        <v>0</v>
      </c>
      <c r="M37" s="103">
        <v>0</v>
      </c>
      <c r="N37" s="103">
        <v>0</v>
      </c>
      <c r="O37" s="104">
        <v>0</v>
      </c>
      <c r="P37" s="102">
        <f t="shared" si="13"/>
        <v>2</v>
      </c>
      <c r="Q37" s="619">
        <f t="shared" si="14"/>
        <v>8</v>
      </c>
    </row>
    <row r="38" spans="1:17" s="61" customFormat="1" ht="15.75">
      <c r="A38" s="95" t="s">
        <v>15</v>
      </c>
      <c r="B38" s="77">
        <v>15</v>
      </c>
      <c r="C38" s="78">
        <v>325</v>
      </c>
      <c r="D38" s="81">
        <v>1</v>
      </c>
      <c r="E38" s="81">
        <v>150</v>
      </c>
      <c r="F38" s="81">
        <v>1</v>
      </c>
      <c r="G38" s="82">
        <v>320</v>
      </c>
      <c r="H38" s="77">
        <f t="shared" si="11"/>
        <v>17</v>
      </c>
      <c r="I38" s="77">
        <f t="shared" si="12"/>
        <v>795</v>
      </c>
      <c r="J38" s="77">
        <v>5</v>
      </c>
      <c r="K38" s="78">
        <v>64</v>
      </c>
      <c r="L38" s="103">
        <v>0</v>
      </c>
      <c r="M38" s="103">
        <v>0</v>
      </c>
      <c r="N38" s="103">
        <v>0</v>
      </c>
      <c r="O38" s="104">
        <v>0</v>
      </c>
      <c r="P38" s="102">
        <f t="shared" si="13"/>
        <v>5</v>
      </c>
      <c r="Q38" s="619">
        <f t="shared" si="14"/>
        <v>64</v>
      </c>
    </row>
    <row r="39" spans="1:17" s="61" customFormat="1" ht="15.75">
      <c r="A39" s="95" t="s">
        <v>16</v>
      </c>
      <c r="B39" s="77">
        <v>15</v>
      </c>
      <c r="C39" s="78">
        <v>332</v>
      </c>
      <c r="D39" s="81">
        <v>0</v>
      </c>
      <c r="E39" s="81">
        <v>0</v>
      </c>
      <c r="F39" s="81">
        <v>0</v>
      </c>
      <c r="G39" s="82">
        <v>0</v>
      </c>
      <c r="H39" s="77">
        <f t="shared" si="11"/>
        <v>15</v>
      </c>
      <c r="I39" s="77">
        <f t="shared" si="12"/>
        <v>332</v>
      </c>
      <c r="J39" s="77">
        <v>4</v>
      </c>
      <c r="K39" s="78">
        <v>59</v>
      </c>
      <c r="L39" s="103">
        <v>0</v>
      </c>
      <c r="M39" s="103">
        <v>0</v>
      </c>
      <c r="N39" s="103">
        <v>0</v>
      </c>
      <c r="O39" s="104">
        <v>0</v>
      </c>
      <c r="P39" s="102">
        <f t="shared" si="13"/>
        <v>4</v>
      </c>
      <c r="Q39" s="619">
        <f t="shared" si="14"/>
        <v>59</v>
      </c>
    </row>
    <row r="40" spans="1:17" s="61" customFormat="1" ht="15.75">
      <c r="A40" s="96" t="s">
        <v>17</v>
      </c>
      <c r="B40" s="84">
        <v>2</v>
      </c>
      <c r="C40" s="85">
        <v>18</v>
      </c>
      <c r="D40" s="86">
        <v>0</v>
      </c>
      <c r="E40" s="86">
        <v>0</v>
      </c>
      <c r="F40" s="86">
        <v>0</v>
      </c>
      <c r="G40" s="87">
        <v>0</v>
      </c>
      <c r="H40" s="77">
        <f t="shared" si="11"/>
        <v>2</v>
      </c>
      <c r="I40" s="77">
        <f t="shared" si="12"/>
        <v>18</v>
      </c>
      <c r="J40" s="84">
        <v>6</v>
      </c>
      <c r="K40" s="85">
        <v>131</v>
      </c>
      <c r="L40" s="103">
        <v>0</v>
      </c>
      <c r="M40" s="103">
        <v>0</v>
      </c>
      <c r="N40" s="103">
        <v>0</v>
      </c>
      <c r="O40" s="104">
        <v>0</v>
      </c>
      <c r="P40" s="102">
        <f t="shared" si="13"/>
        <v>6</v>
      </c>
      <c r="Q40" s="619">
        <f t="shared" si="14"/>
        <v>131</v>
      </c>
    </row>
    <row r="41" spans="1:17" ht="15.75">
      <c r="A41" s="97" t="s">
        <v>18</v>
      </c>
      <c r="B41" s="89">
        <f t="shared" ref="B41:K41" si="15">SUM(B34:B40)</f>
        <v>83</v>
      </c>
      <c r="C41" s="99">
        <f t="shared" si="15"/>
        <v>1917</v>
      </c>
      <c r="D41" s="99">
        <f t="shared" si="15"/>
        <v>1</v>
      </c>
      <c r="E41" s="99">
        <f t="shared" si="15"/>
        <v>150</v>
      </c>
      <c r="F41" s="99">
        <f t="shared" si="15"/>
        <v>2</v>
      </c>
      <c r="G41" s="99">
        <f t="shared" si="15"/>
        <v>600</v>
      </c>
      <c r="H41" s="105">
        <f t="shared" si="15"/>
        <v>86</v>
      </c>
      <c r="I41" s="117">
        <f t="shared" si="15"/>
        <v>2667</v>
      </c>
      <c r="J41" s="118">
        <f t="shared" si="15"/>
        <v>28</v>
      </c>
      <c r="K41" s="119">
        <f t="shared" si="15"/>
        <v>584</v>
      </c>
      <c r="L41" s="119">
        <v>0</v>
      </c>
      <c r="M41" s="120">
        <v>0</v>
      </c>
      <c r="N41" s="118">
        <f>SUM(N34:N40)</f>
        <v>0</v>
      </c>
      <c r="O41" s="121">
        <f>SUM(O34:O40)</f>
        <v>0</v>
      </c>
      <c r="P41" s="118">
        <f>SUM(P34:P40)</f>
        <v>28</v>
      </c>
      <c r="Q41" s="91">
        <f>SUM(Q34:Q40)</f>
        <v>584</v>
      </c>
    </row>
    <row r="42" spans="1:17" ht="15.75">
      <c r="B42" s="1290"/>
      <c r="C42" s="1291" t="s">
        <v>1454</v>
      </c>
      <c r="D42" s="107"/>
      <c r="E42" s="107"/>
      <c r="F42" s="107"/>
      <c r="G42" s="107"/>
      <c r="H42" s="107"/>
      <c r="I42" s="107"/>
      <c r="J42" s="122"/>
      <c r="K42" s="122"/>
      <c r="L42" s="122"/>
      <c r="M42" s="122"/>
      <c r="N42" s="122"/>
      <c r="O42" s="122"/>
      <c r="P42" s="122"/>
      <c r="Q42" s="107"/>
    </row>
    <row r="43" spans="1:17" ht="15.75">
      <c r="A43" s="106"/>
      <c r="B43" s="107"/>
      <c r="C43" s="107"/>
      <c r="D43" s="107"/>
      <c r="E43" s="107"/>
      <c r="F43" s="107"/>
      <c r="G43" s="107"/>
      <c r="H43" s="107"/>
      <c r="I43" s="107"/>
      <c r="J43" s="122"/>
      <c r="K43" s="122"/>
      <c r="L43" s="122"/>
      <c r="M43" s="122"/>
      <c r="N43" s="122"/>
      <c r="O43" s="122"/>
      <c r="P43" s="122"/>
      <c r="Q43" s="107"/>
    </row>
    <row r="44" spans="1:17" ht="15.75">
      <c r="A44" s="106"/>
      <c r="B44" s="107"/>
      <c r="C44" s="107"/>
      <c r="D44" s="107"/>
      <c r="E44" s="107"/>
      <c r="F44" s="107"/>
      <c r="G44" s="107"/>
      <c r="H44" s="107"/>
      <c r="I44" s="107"/>
      <c r="J44" s="122"/>
      <c r="K44" s="122"/>
      <c r="L44" s="122"/>
      <c r="M44" s="122"/>
      <c r="N44" s="122"/>
      <c r="O44" s="122"/>
      <c r="P44" s="122"/>
      <c r="Q44" s="107"/>
    </row>
    <row r="45" spans="1:17" ht="15.75">
      <c r="A45" s="106"/>
      <c r="B45" s="107"/>
      <c r="C45" s="107"/>
      <c r="D45" s="107"/>
      <c r="E45" s="107"/>
      <c r="F45" s="107"/>
      <c r="G45" s="107"/>
      <c r="H45" s="107"/>
      <c r="I45" s="107"/>
      <c r="J45" s="122"/>
      <c r="K45" s="122"/>
      <c r="L45" s="122"/>
      <c r="M45" s="122"/>
      <c r="N45" s="122"/>
      <c r="O45" s="122"/>
      <c r="P45" s="122"/>
      <c r="Q45" s="107"/>
    </row>
    <row r="46" spans="1:17" ht="15.75">
      <c r="A46" s="106"/>
      <c r="B46" s="107"/>
      <c r="C46" s="107"/>
      <c r="D46" s="107"/>
      <c r="E46" s="107"/>
      <c r="F46" s="107"/>
      <c r="G46" s="107"/>
      <c r="H46" s="107"/>
      <c r="I46" s="107"/>
      <c r="J46" s="122"/>
      <c r="K46" s="122"/>
      <c r="L46" s="122"/>
      <c r="M46" s="122"/>
      <c r="N46" s="122"/>
      <c r="O46" s="122"/>
      <c r="P46" s="122"/>
      <c r="Q46" s="107"/>
    </row>
    <row r="47" spans="1:17" ht="15.75">
      <c r="A47" s="106"/>
      <c r="B47" s="107"/>
      <c r="C47" s="107"/>
      <c r="D47" s="107"/>
      <c r="E47" s="107"/>
      <c r="F47" s="107"/>
      <c r="G47" s="107"/>
      <c r="H47" s="107"/>
      <c r="I47" s="107"/>
      <c r="J47" s="122"/>
      <c r="K47" s="122"/>
      <c r="L47" s="122"/>
      <c r="M47" s="122"/>
      <c r="N47" s="122"/>
      <c r="O47" s="122"/>
      <c r="P47" s="122"/>
      <c r="Q47" s="107"/>
    </row>
    <row r="48" spans="1:17" ht="15.75">
      <c r="A48" s="106"/>
      <c r="B48" s="107"/>
      <c r="C48" s="107"/>
      <c r="D48" s="107"/>
      <c r="E48" s="107"/>
      <c r="F48" s="107"/>
      <c r="G48" s="107"/>
      <c r="H48" s="107"/>
      <c r="I48" s="107"/>
      <c r="J48" s="122"/>
      <c r="K48" s="122"/>
      <c r="L48" s="122"/>
      <c r="M48" s="122"/>
      <c r="N48" s="122"/>
      <c r="O48" s="122"/>
      <c r="P48" s="122"/>
      <c r="Q48" s="107"/>
    </row>
    <row r="51" spans="1:17" ht="15.75">
      <c r="A51" s="1461" t="s">
        <v>1391</v>
      </c>
      <c r="B51" s="1461"/>
      <c r="C51" s="1461"/>
      <c r="D51" s="1461"/>
      <c r="E51" s="1461"/>
      <c r="F51" s="1461"/>
      <c r="G51" s="1461"/>
      <c r="H51" s="1461"/>
      <c r="I51" s="1461"/>
      <c r="J51" s="1461"/>
      <c r="K51" s="1461"/>
      <c r="L51" s="1461"/>
      <c r="M51" s="1461"/>
      <c r="N51" s="1461"/>
      <c r="O51" s="1461"/>
      <c r="P51" s="1461"/>
    </row>
    <row r="52" spans="1:17" ht="15.75">
      <c r="A52" s="1461" t="s">
        <v>1</v>
      </c>
      <c r="B52" s="1461"/>
      <c r="C52" s="1461"/>
      <c r="D52" s="1461"/>
      <c r="E52" s="1461"/>
      <c r="F52" s="1461"/>
      <c r="G52" s="1461"/>
      <c r="H52" s="1461"/>
      <c r="I52" s="1461"/>
      <c r="J52" s="1461"/>
      <c r="K52" s="1461"/>
      <c r="L52" s="1461"/>
      <c r="M52" s="1461"/>
      <c r="N52" s="1461"/>
      <c r="O52" s="1461"/>
      <c r="P52" s="1461"/>
    </row>
    <row r="53" spans="1:17" ht="15.75">
      <c r="A53" s="1461" t="s">
        <v>1396</v>
      </c>
      <c r="B53" s="1461"/>
      <c r="C53" s="1461"/>
      <c r="D53" s="1461"/>
      <c r="E53" s="1461"/>
      <c r="F53" s="1461"/>
      <c r="G53" s="1461"/>
      <c r="H53" s="1461"/>
      <c r="I53" s="1461"/>
      <c r="J53" s="1461"/>
      <c r="K53" s="1461"/>
      <c r="L53" s="1461"/>
      <c r="M53" s="1461"/>
      <c r="N53" s="1461"/>
      <c r="O53" s="1461"/>
      <c r="P53" s="1461"/>
    </row>
    <row r="55" spans="1:17" ht="15.75" thickBot="1"/>
    <row r="56" spans="1:17" ht="16.5" thickBot="1">
      <c r="A56" s="1465" t="s">
        <v>2</v>
      </c>
      <c r="B56" s="1631" t="s">
        <v>1380</v>
      </c>
      <c r="C56" s="1774"/>
      <c r="D56" s="1774"/>
      <c r="E56" s="1774"/>
      <c r="F56" s="1774"/>
      <c r="G56" s="1774"/>
      <c r="H56" s="1772"/>
      <c r="I56" s="1773"/>
      <c r="J56" s="1631" t="s">
        <v>1397</v>
      </c>
      <c r="K56" s="1774"/>
      <c r="L56" s="1774"/>
      <c r="M56" s="1774"/>
      <c r="N56" s="1774"/>
      <c r="O56" s="1774"/>
      <c r="P56" s="1772"/>
      <c r="Q56" s="1773"/>
    </row>
    <row r="57" spans="1:17" s="60" customFormat="1" ht="14.25">
      <c r="A57" s="1468"/>
      <c r="B57" s="1775" t="s">
        <v>1393</v>
      </c>
      <c r="C57" s="1776"/>
      <c r="D57" s="1777" t="s">
        <v>1394</v>
      </c>
      <c r="E57" s="1777"/>
      <c r="F57" s="1778" t="s">
        <v>1395</v>
      </c>
      <c r="G57" s="1776"/>
      <c r="H57" s="1671" t="s">
        <v>22</v>
      </c>
      <c r="I57" s="1672"/>
      <c r="J57" s="1775" t="s">
        <v>1393</v>
      </c>
      <c r="K57" s="1776"/>
      <c r="L57" s="1777" t="s">
        <v>1394</v>
      </c>
      <c r="M57" s="1777"/>
      <c r="N57" s="1778" t="s">
        <v>1395</v>
      </c>
      <c r="O57" s="1776"/>
      <c r="P57" s="1671" t="s">
        <v>22</v>
      </c>
      <c r="Q57" s="1672"/>
    </row>
    <row r="58" spans="1:17" s="60" customFormat="1" thickBot="1">
      <c r="A58" s="1493"/>
      <c r="B58" s="72" t="s">
        <v>59</v>
      </c>
      <c r="C58" s="73" t="s">
        <v>58</v>
      </c>
      <c r="D58" s="74" t="s">
        <v>59</v>
      </c>
      <c r="E58" s="74" t="s">
        <v>58</v>
      </c>
      <c r="F58" s="75" t="s">
        <v>59</v>
      </c>
      <c r="G58" s="73" t="s">
        <v>58</v>
      </c>
      <c r="H58" s="72" t="s">
        <v>59</v>
      </c>
      <c r="I58" s="112" t="s">
        <v>58</v>
      </c>
      <c r="J58" s="72" t="s">
        <v>59</v>
      </c>
      <c r="K58" s="73" t="s">
        <v>58</v>
      </c>
      <c r="L58" s="74" t="s">
        <v>59</v>
      </c>
      <c r="M58" s="74" t="s">
        <v>58</v>
      </c>
      <c r="N58" s="75" t="s">
        <v>59</v>
      </c>
      <c r="O58" s="73" t="s">
        <v>58</v>
      </c>
      <c r="P58" s="72" t="s">
        <v>59</v>
      </c>
      <c r="Q58" s="112" t="s">
        <v>58</v>
      </c>
    </row>
    <row r="59" spans="1:17" s="61" customFormat="1" ht="19.899999999999999" customHeight="1">
      <c r="A59" s="76" t="s">
        <v>11</v>
      </c>
      <c r="B59" s="77">
        <v>2</v>
      </c>
      <c r="C59" s="78">
        <v>40000</v>
      </c>
      <c r="D59" s="78">
        <v>12</v>
      </c>
      <c r="E59" s="78">
        <v>850700</v>
      </c>
      <c r="F59" s="78">
        <v>4</v>
      </c>
      <c r="G59" s="79">
        <v>1182000</v>
      </c>
      <c r="H59" s="77">
        <f>+B59+D59+F59</f>
        <v>18</v>
      </c>
      <c r="I59" s="123">
        <f>+C59+E59+G59</f>
        <v>2072700</v>
      </c>
      <c r="J59" s="77">
        <v>0</v>
      </c>
      <c r="K59" s="78">
        <v>0</v>
      </c>
      <c r="L59" s="78">
        <v>0</v>
      </c>
      <c r="M59" s="78">
        <v>0</v>
      </c>
      <c r="N59" s="78">
        <v>3</v>
      </c>
      <c r="O59" s="78">
        <v>1650000</v>
      </c>
      <c r="P59" s="77">
        <f>+J59+L59+N59</f>
        <v>3</v>
      </c>
      <c r="Q59" s="123">
        <f>+K59+M59+O59</f>
        <v>1650000</v>
      </c>
    </row>
    <row r="60" spans="1:17" s="61" customFormat="1" ht="19.899999999999999" customHeight="1">
      <c r="A60" s="80" t="s">
        <v>12</v>
      </c>
      <c r="B60" s="110">
        <v>2</v>
      </c>
      <c r="C60" s="81">
        <v>30000</v>
      </c>
      <c r="D60" s="81">
        <v>12</v>
      </c>
      <c r="E60" s="81">
        <v>911700</v>
      </c>
      <c r="F60" s="81">
        <v>6</v>
      </c>
      <c r="G60" s="82">
        <v>1281200</v>
      </c>
      <c r="H60" s="77">
        <f t="shared" ref="H60:H65" si="16">+B60+D60+F60</f>
        <v>20</v>
      </c>
      <c r="I60" s="123">
        <f t="shared" ref="I60:I65" si="17">+C60+E60+G60</f>
        <v>2222900</v>
      </c>
      <c r="J60" s="77">
        <v>0</v>
      </c>
      <c r="K60" s="78">
        <v>0</v>
      </c>
      <c r="L60" s="78">
        <v>0</v>
      </c>
      <c r="M60" s="78">
        <v>0</v>
      </c>
      <c r="N60" s="81">
        <v>0</v>
      </c>
      <c r="O60" s="82">
        <v>0</v>
      </c>
      <c r="P60" s="77">
        <f t="shared" ref="P60:P65" si="18">+J60+L60+N60</f>
        <v>0</v>
      </c>
      <c r="Q60" s="123">
        <f t="shared" ref="Q60:Q65" si="19">+K60+M60+O60</f>
        <v>0</v>
      </c>
    </row>
    <row r="61" spans="1:17" s="61" customFormat="1" ht="19.899999999999999" customHeight="1">
      <c r="A61" s="80" t="s">
        <v>13</v>
      </c>
      <c r="B61" s="110">
        <v>1</v>
      </c>
      <c r="C61" s="81">
        <v>24500</v>
      </c>
      <c r="D61" s="81">
        <v>7</v>
      </c>
      <c r="E61" s="81">
        <v>476000</v>
      </c>
      <c r="F61" s="81">
        <v>2</v>
      </c>
      <c r="G61" s="82">
        <v>370000</v>
      </c>
      <c r="H61" s="77">
        <f t="shared" si="16"/>
        <v>10</v>
      </c>
      <c r="I61" s="123">
        <f t="shared" si="17"/>
        <v>870500</v>
      </c>
      <c r="J61" s="77">
        <v>0</v>
      </c>
      <c r="K61" s="78">
        <v>0</v>
      </c>
      <c r="L61" s="78">
        <v>0</v>
      </c>
      <c r="M61" s="78">
        <v>0</v>
      </c>
      <c r="N61" s="81">
        <v>2</v>
      </c>
      <c r="O61" s="82">
        <v>1222080</v>
      </c>
      <c r="P61" s="77">
        <f t="shared" si="18"/>
        <v>2</v>
      </c>
      <c r="Q61" s="123">
        <f t="shared" si="19"/>
        <v>1222080</v>
      </c>
    </row>
    <row r="62" spans="1:17" s="61" customFormat="1" ht="19.899999999999999" customHeight="1">
      <c r="A62" s="80" t="s">
        <v>14</v>
      </c>
      <c r="B62" s="110">
        <v>0</v>
      </c>
      <c r="C62" s="81">
        <v>0</v>
      </c>
      <c r="D62" s="81">
        <v>2</v>
      </c>
      <c r="E62" s="81">
        <v>160000</v>
      </c>
      <c r="F62" s="81">
        <v>2</v>
      </c>
      <c r="G62" s="82">
        <v>552000</v>
      </c>
      <c r="H62" s="77">
        <f t="shared" si="16"/>
        <v>4</v>
      </c>
      <c r="I62" s="123">
        <f t="shared" si="17"/>
        <v>712000</v>
      </c>
      <c r="J62" s="77">
        <v>0</v>
      </c>
      <c r="K62" s="78">
        <v>0</v>
      </c>
      <c r="L62" s="78">
        <v>0</v>
      </c>
      <c r="M62" s="78">
        <v>0</v>
      </c>
      <c r="N62" s="81">
        <v>1</v>
      </c>
      <c r="O62" s="82">
        <v>800000</v>
      </c>
      <c r="P62" s="77">
        <f t="shared" si="18"/>
        <v>1</v>
      </c>
      <c r="Q62" s="123">
        <f t="shared" si="19"/>
        <v>800000</v>
      </c>
    </row>
    <row r="63" spans="1:17" s="61" customFormat="1" ht="19.899999999999999" customHeight="1">
      <c r="A63" s="80" t="s">
        <v>15</v>
      </c>
      <c r="B63" s="110">
        <v>3</v>
      </c>
      <c r="C63" s="81">
        <v>52000</v>
      </c>
      <c r="D63" s="81">
        <v>11</v>
      </c>
      <c r="E63" s="81">
        <v>666000</v>
      </c>
      <c r="F63" s="81">
        <v>5</v>
      </c>
      <c r="G63" s="82">
        <v>1605100</v>
      </c>
      <c r="H63" s="77">
        <f t="shared" si="16"/>
        <v>19</v>
      </c>
      <c r="I63" s="123">
        <f t="shared" si="17"/>
        <v>2323100</v>
      </c>
      <c r="J63" s="77">
        <v>0</v>
      </c>
      <c r="K63" s="78">
        <v>0</v>
      </c>
      <c r="L63" s="78">
        <v>0</v>
      </c>
      <c r="M63" s="78">
        <v>0</v>
      </c>
      <c r="N63" s="81">
        <v>0</v>
      </c>
      <c r="O63" s="82">
        <v>0</v>
      </c>
      <c r="P63" s="77">
        <f t="shared" si="18"/>
        <v>0</v>
      </c>
      <c r="Q63" s="123">
        <f t="shared" si="19"/>
        <v>0</v>
      </c>
    </row>
    <row r="64" spans="1:17" s="61" customFormat="1" ht="19.899999999999999" customHeight="1">
      <c r="A64" s="80" t="s">
        <v>16</v>
      </c>
      <c r="B64" s="110">
        <v>2</v>
      </c>
      <c r="C64" s="81">
        <v>26000</v>
      </c>
      <c r="D64" s="81">
        <v>8</v>
      </c>
      <c r="E64" s="81">
        <v>603000</v>
      </c>
      <c r="F64" s="81">
        <v>15</v>
      </c>
      <c r="G64" s="82">
        <v>7062000</v>
      </c>
      <c r="H64" s="77">
        <f t="shared" si="16"/>
        <v>25</v>
      </c>
      <c r="I64" s="123">
        <f t="shared" si="17"/>
        <v>7691000</v>
      </c>
      <c r="J64" s="77">
        <v>0</v>
      </c>
      <c r="K64" s="78">
        <v>0</v>
      </c>
      <c r="L64" s="78">
        <v>0</v>
      </c>
      <c r="M64" s="78">
        <v>0</v>
      </c>
      <c r="N64" s="81">
        <v>1</v>
      </c>
      <c r="O64" s="82">
        <v>950000</v>
      </c>
      <c r="P64" s="77">
        <f t="shared" si="18"/>
        <v>1</v>
      </c>
      <c r="Q64" s="123">
        <f t="shared" si="19"/>
        <v>950000</v>
      </c>
    </row>
    <row r="65" spans="1:17" s="61" customFormat="1" ht="19.899999999999999" customHeight="1" thickBot="1">
      <c r="A65" s="83" t="s">
        <v>17</v>
      </c>
      <c r="B65" s="124">
        <v>25</v>
      </c>
      <c r="C65" s="86">
        <v>410000</v>
      </c>
      <c r="D65" s="86">
        <v>25</v>
      </c>
      <c r="E65" s="86">
        <v>1649000</v>
      </c>
      <c r="F65" s="86">
        <v>8</v>
      </c>
      <c r="G65" s="87">
        <v>1974500</v>
      </c>
      <c r="H65" s="77">
        <f t="shared" si="16"/>
        <v>58</v>
      </c>
      <c r="I65" s="123">
        <f t="shared" si="17"/>
        <v>4033500</v>
      </c>
      <c r="J65" s="77">
        <v>0</v>
      </c>
      <c r="K65" s="78">
        <v>0</v>
      </c>
      <c r="L65" s="78">
        <v>0</v>
      </c>
      <c r="M65" s="78">
        <v>0</v>
      </c>
      <c r="N65" s="86">
        <v>2</v>
      </c>
      <c r="O65" s="87">
        <v>1515936</v>
      </c>
      <c r="P65" s="77">
        <f t="shared" si="18"/>
        <v>2</v>
      </c>
      <c r="Q65" s="123">
        <f t="shared" si="19"/>
        <v>1515936</v>
      </c>
    </row>
    <row r="66" spans="1:17" s="63" customFormat="1" ht="19.899999999999999" customHeight="1" thickBot="1">
      <c r="A66" s="125" t="s">
        <v>18</v>
      </c>
      <c r="B66" s="126">
        <f>SUM(B59:B65)</f>
        <v>35</v>
      </c>
      <c r="C66" s="126">
        <f t="shared" ref="C66:I66" si="20">SUM(C59:C65)</f>
        <v>582500</v>
      </c>
      <c r="D66" s="126">
        <f t="shared" si="20"/>
        <v>77</v>
      </c>
      <c r="E66" s="126">
        <f t="shared" si="20"/>
        <v>5316400</v>
      </c>
      <c r="F66" s="126">
        <f t="shared" si="20"/>
        <v>42</v>
      </c>
      <c r="G66" s="126">
        <f t="shared" si="20"/>
        <v>14026800</v>
      </c>
      <c r="H66" s="126">
        <f t="shared" si="20"/>
        <v>154</v>
      </c>
      <c r="I66" s="137">
        <f t="shared" si="20"/>
        <v>19925700</v>
      </c>
      <c r="J66" s="138">
        <f t="shared" ref="J66:K66" si="21">SUM(J59:J65)</f>
        <v>0</v>
      </c>
      <c r="K66" s="139">
        <f t="shared" si="21"/>
        <v>0</v>
      </c>
      <c r="L66" s="139">
        <v>0</v>
      </c>
      <c r="M66" s="139">
        <v>0</v>
      </c>
      <c r="N66" s="140">
        <f>SUM(N59:N65)</f>
        <v>9</v>
      </c>
      <c r="O66" s="137">
        <f>SUM(O59:O65)</f>
        <v>6138016</v>
      </c>
      <c r="P66" s="141">
        <f>SUM(P59:P65)</f>
        <v>9</v>
      </c>
      <c r="Q66" s="137">
        <f>SUM(Q59:Q65)</f>
        <v>6138016</v>
      </c>
    </row>
    <row r="67" spans="1:17">
      <c r="H67" s="92"/>
      <c r="I67" s="92"/>
      <c r="J67" s="92"/>
      <c r="K67" s="92"/>
      <c r="L67" s="92"/>
      <c r="M67" s="92"/>
      <c r="N67" s="92"/>
      <c r="O67" s="92"/>
      <c r="P67" s="92"/>
    </row>
    <row r="68" spans="1:17">
      <c r="H68" s="92"/>
      <c r="I68" s="92"/>
      <c r="J68" s="92"/>
      <c r="K68" s="92"/>
      <c r="L68" s="92"/>
      <c r="M68" s="92"/>
      <c r="N68" s="92"/>
      <c r="O68" s="92"/>
      <c r="P68" s="92"/>
    </row>
    <row r="69" spans="1:17" ht="15.75">
      <c r="A69" s="1480" t="s">
        <v>2</v>
      </c>
      <c r="B69" s="1631" t="s">
        <v>1398</v>
      </c>
      <c r="C69" s="1774"/>
      <c r="D69" s="1774"/>
      <c r="E69" s="1774"/>
      <c r="F69" s="1774"/>
      <c r="G69" s="1774"/>
      <c r="H69" s="1772"/>
      <c r="I69" s="1773"/>
      <c r="J69" s="1651"/>
      <c r="K69" s="1651"/>
      <c r="L69" s="1651"/>
      <c r="M69" s="1651"/>
      <c r="N69" s="1651"/>
      <c r="O69" s="1651"/>
      <c r="P69" s="1651"/>
      <c r="Q69" s="1651"/>
    </row>
    <row r="70" spans="1:17" s="60" customFormat="1" ht="14.25">
      <c r="A70" s="1487"/>
      <c r="B70" s="1775" t="s">
        <v>1393</v>
      </c>
      <c r="C70" s="1776"/>
      <c r="D70" s="1777" t="s">
        <v>1394</v>
      </c>
      <c r="E70" s="1777"/>
      <c r="F70" s="1778" t="s">
        <v>1395</v>
      </c>
      <c r="G70" s="1776"/>
      <c r="H70" s="1671" t="s">
        <v>22</v>
      </c>
      <c r="I70" s="1672"/>
      <c r="J70" s="1782"/>
      <c r="K70" s="1782"/>
      <c r="L70" s="1782"/>
      <c r="M70" s="1782"/>
      <c r="N70" s="1782"/>
      <c r="O70" s="1782"/>
      <c r="P70" s="1782"/>
      <c r="Q70" s="1782"/>
    </row>
    <row r="71" spans="1:17" s="60" customFormat="1" ht="14.25">
      <c r="A71" s="1481"/>
      <c r="B71" s="72" t="s">
        <v>59</v>
      </c>
      <c r="C71" s="73" t="s">
        <v>58</v>
      </c>
      <c r="D71" s="74" t="s">
        <v>59</v>
      </c>
      <c r="E71" s="74" t="s">
        <v>58</v>
      </c>
      <c r="F71" s="75" t="s">
        <v>59</v>
      </c>
      <c r="G71" s="73" t="s">
        <v>58</v>
      </c>
      <c r="H71" s="72" t="s">
        <v>59</v>
      </c>
      <c r="I71" s="112" t="s">
        <v>58</v>
      </c>
      <c r="J71" s="142"/>
      <c r="K71" s="142"/>
      <c r="L71" s="142"/>
      <c r="M71" s="142"/>
      <c r="N71" s="142"/>
      <c r="O71" s="142"/>
      <c r="P71" s="142"/>
      <c r="Q71" s="142"/>
    </row>
    <row r="72" spans="1:17" ht="19.899999999999999" customHeight="1">
      <c r="A72" s="101" t="s">
        <v>11</v>
      </c>
      <c r="B72" s="127">
        <v>0</v>
      </c>
      <c r="C72" s="103">
        <v>0</v>
      </c>
      <c r="D72" s="103">
        <v>0</v>
      </c>
      <c r="E72" s="103">
        <v>0</v>
      </c>
      <c r="F72" s="103">
        <v>0</v>
      </c>
      <c r="G72" s="128">
        <v>0</v>
      </c>
      <c r="H72" s="102">
        <v>0</v>
      </c>
      <c r="I72" s="143">
        <v>0</v>
      </c>
      <c r="J72" s="122"/>
      <c r="K72" s="122"/>
      <c r="L72" s="122"/>
      <c r="M72" s="122"/>
      <c r="N72" s="122"/>
      <c r="O72" s="122"/>
      <c r="P72" s="122"/>
      <c r="Q72" s="122"/>
    </row>
    <row r="73" spans="1:17" ht="19.899999999999999" customHeight="1">
      <c r="A73" s="129" t="s">
        <v>12</v>
      </c>
      <c r="B73" s="127">
        <v>0</v>
      </c>
      <c r="C73" s="103">
        <v>0</v>
      </c>
      <c r="D73" s="130">
        <v>0</v>
      </c>
      <c r="E73" s="130">
        <v>0</v>
      </c>
      <c r="F73" s="130">
        <v>0</v>
      </c>
      <c r="G73" s="128">
        <v>0</v>
      </c>
      <c r="H73" s="102">
        <v>0</v>
      </c>
      <c r="I73" s="143">
        <v>0</v>
      </c>
      <c r="J73" s="122"/>
      <c r="K73" s="122"/>
      <c r="L73" s="122"/>
      <c r="M73" s="122"/>
      <c r="N73" s="122"/>
      <c r="O73" s="122"/>
      <c r="P73" s="122"/>
      <c r="Q73" s="122"/>
    </row>
    <row r="74" spans="1:17" ht="19.899999999999999" customHeight="1">
      <c r="A74" s="129" t="s">
        <v>13</v>
      </c>
      <c r="B74" s="127">
        <v>0</v>
      </c>
      <c r="C74" s="103">
        <v>0</v>
      </c>
      <c r="D74" s="103">
        <v>2</v>
      </c>
      <c r="E74" s="103">
        <v>104120</v>
      </c>
      <c r="F74" s="130">
        <v>2</v>
      </c>
      <c r="G74" s="131">
        <v>474400</v>
      </c>
      <c r="H74" s="102">
        <f>+B74+D74+F74</f>
        <v>4</v>
      </c>
      <c r="I74" s="143">
        <f>+C74+E74+G74</f>
        <v>578520</v>
      </c>
      <c r="J74" s="122"/>
      <c r="K74" s="122"/>
      <c r="L74" s="122"/>
      <c r="M74" s="122"/>
      <c r="N74" s="122"/>
      <c r="O74" s="122"/>
      <c r="P74" s="122"/>
      <c r="Q74" s="122"/>
    </row>
    <row r="75" spans="1:17" ht="19.899999999999999" customHeight="1">
      <c r="A75" s="129" t="s">
        <v>14</v>
      </c>
      <c r="B75" s="127">
        <v>0</v>
      </c>
      <c r="C75" s="103">
        <v>0</v>
      </c>
      <c r="D75" s="103">
        <v>1</v>
      </c>
      <c r="E75" s="103">
        <v>40000</v>
      </c>
      <c r="F75" s="130">
        <v>1</v>
      </c>
      <c r="G75" s="131">
        <v>144000</v>
      </c>
      <c r="H75" s="102">
        <f t="shared" ref="H75:H78" si="22">+B75+D75+F75</f>
        <v>2</v>
      </c>
      <c r="I75" s="143">
        <f t="shared" ref="I75:I78" si="23">+C75+E75+G75</f>
        <v>184000</v>
      </c>
      <c r="J75" s="122"/>
      <c r="K75" s="122"/>
      <c r="L75" s="122"/>
      <c r="M75" s="122"/>
      <c r="N75" s="122"/>
      <c r="O75" s="122"/>
      <c r="P75" s="122"/>
      <c r="Q75" s="122"/>
    </row>
    <row r="76" spans="1:17" ht="19.899999999999999" customHeight="1">
      <c r="A76" s="129" t="s">
        <v>15</v>
      </c>
      <c r="B76" s="127">
        <v>0</v>
      </c>
      <c r="C76" s="103">
        <v>0</v>
      </c>
      <c r="D76" s="103">
        <v>0</v>
      </c>
      <c r="E76" s="103">
        <v>0</v>
      </c>
      <c r="F76" s="130">
        <v>1</v>
      </c>
      <c r="G76" s="131">
        <v>160000</v>
      </c>
      <c r="H76" s="102">
        <f t="shared" si="22"/>
        <v>1</v>
      </c>
      <c r="I76" s="143">
        <f t="shared" si="23"/>
        <v>160000</v>
      </c>
      <c r="J76" s="122"/>
      <c r="K76" s="122"/>
      <c r="L76" s="122"/>
      <c r="M76" s="122"/>
      <c r="N76" s="122"/>
      <c r="O76" s="122"/>
      <c r="P76" s="122"/>
      <c r="Q76" s="122"/>
    </row>
    <row r="77" spans="1:17" ht="19.899999999999999" customHeight="1">
      <c r="A77" s="129" t="s">
        <v>16</v>
      </c>
      <c r="B77" s="127">
        <v>0</v>
      </c>
      <c r="C77" s="103">
        <v>0</v>
      </c>
      <c r="D77" s="103">
        <v>5</v>
      </c>
      <c r="E77" s="103">
        <v>447000</v>
      </c>
      <c r="F77" s="130">
        <v>8</v>
      </c>
      <c r="G77" s="131">
        <v>1488000</v>
      </c>
      <c r="H77" s="102">
        <f t="shared" si="22"/>
        <v>13</v>
      </c>
      <c r="I77" s="143">
        <f t="shared" si="23"/>
        <v>1935000</v>
      </c>
      <c r="J77" s="122"/>
      <c r="K77" s="122"/>
      <c r="L77" s="122"/>
      <c r="M77" s="122"/>
      <c r="N77" s="122"/>
      <c r="O77" s="122"/>
      <c r="P77" s="122"/>
      <c r="Q77" s="122"/>
    </row>
    <row r="78" spans="1:17" ht="19.899999999999999" customHeight="1">
      <c r="A78" s="132" t="s">
        <v>17</v>
      </c>
      <c r="B78" s="127">
        <v>0</v>
      </c>
      <c r="C78" s="103">
        <v>0</v>
      </c>
      <c r="D78" s="103">
        <v>1</v>
      </c>
      <c r="E78" s="103">
        <v>123000</v>
      </c>
      <c r="F78" s="133">
        <v>2</v>
      </c>
      <c r="G78" s="134">
        <v>525512</v>
      </c>
      <c r="H78" s="102">
        <f t="shared" si="22"/>
        <v>3</v>
      </c>
      <c r="I78" s="143">
        <f t="shared" si="23"/>
        <v>648512</v>
      </c>
      <c r="J78" s="122"/>
      <c r="K78" s="122"/>
      <c r="L78" s="122"/>
      <c r="M78" s="122"/>
      <c r="N78" s="122"/>
      <c r="O78" s="122"/>
      <c r="P78" s="122"/>
      <c r="Q78" s="122"/>
    </row>
    <row r="79" spans="1:17" s="62" customFormat="1" ht="19.899999999999999" customHeight="1">
      <c r="A79" s="97" t="s">
        <v>18</v>
      </c>
      <c r="B79" s="98">
        <f t="shared" ref="B79:I79" si="24">SUM(B72:B78)</f>
        <v>0</v>
      </c>
      <c r="C79" s="99">
        <f t="shared" si="24"/>
        <v>0</v>
      </c>
      <c r="D79" s="99">
        <f t="shared" si="24"/>
        <v>9</v>
      </c>
      <c r="E79" s="99">
        <f t="shared" si="24"/>
        <v>714120</v>
      </c>
      <c r="F79" s="99">
        <f t="shared" si="24"/>
        <v>14</v>
      </c>
      <c r="G79" s="90">
        <f t="shared" si="24"/>
        <v>2791912</v>
      </c>
      <c r="H79" s="98">
        <f t="shared" si="24"/>
        <v>23</v>
      </c>
      <c r="I79" s="91">
        <f t="shared" si="24"/>
        <v>3506032</v>
      </c>
      <c r="J79" s="107"/>
      <c r="K79" s="107"/>
      <c r="L79" s="107"/>
      <c r="M79" s="107"/>
      <c r="N79" s="107"/>
      <c r="O79" s="107"/>
      <c r="P79" s="107"/>
      <c r="Q79" s="107"/>
    </row>
    <row r="80" spans="1:17">
      <c r="J80" s="92"/>
      <c r="K80" s="92"/>
      <c r="L80" s="92"/>
      <c r="M80" s="92"/>
      <c r="N80" s="92"/>
      <c r="O80" s="92"/>
      <c r="P80" s="92"/>
      <c r="Q80" s="92"/>
    </row>
    <row r="81" spans="10:17">
      <c r="J81" s="92"/>
      <c r="K81" s="92"/>
      <c r="L81" s="92"/>
      <c r="M81" s="92"/>
      <c r="N81" s="92"/>
      <c r="O81" s="92"/>
      <c r="P81" s="92"/>
      <c r="Q81" s="92"/>
    </row>
    <row r="82" spans="10:17">
      <c r="J82" s="92"/>
      <c r="K82" s="92"/>
      <c r="L82" s="92"/>
      <c r="M82" s="92"/>
      <c r="N82" s="92"/>
      <c r="O82" s="92"/>
      <c r="P82" s="92"/>
      <c r="Q82" s="92"/>
    </row>
    <row r="83" spans="10:17">
      <c r="J83" s="92"/>
      <c r="K83" s="92"/>
      <c r="L83" s="92"/>
      <c r="M83" s="92"/>
      <c r="N83" s="92"/>
      <c r="O83" s="92"/>
      <c r="P83" s="92"/>
      <c r="Q83" s="92"/>
    </row>
    <row r="84" spans="10:17">
      <c r="J84" s="92"/>
      <c r="K84" s="92"/>
      <c r="L84" s="92"/>
      <c r="M84" s="92"/>
      <c r="N84" s="92"/>
      <c r="O84" s="92"/>
      <c r="P84" s="92"/>
      <c r="Q84" s="92"/>
    </row>
    <row r="85" spans="10:17">
      <c r="J85" s="92"/>
      <c r="K85" s="92"/>
      <c r="L85" s="92"/>
      <c r="M85" s="92"/>
      <c r="N85" s="92"/>
      <c r="O85" s="92"/>
      <c r="P85" s="92"/>
      <c r="Q85" s="92"/>
    </row>
    <row r="86" spans="10:17">
      <c r="J86" s="92"/>
      <c r="K86" s="92"/>
      <c r="L86" s="92"/>
      <c r="M86" s="92"/>
      <c r="N86" s="92"/>
      <c r="O86" s="92"/>
      <c r="P86" s="92"/>
      <c r="Q86" s="92"/>
    </row>
    <row r="87" spans="10:17">
      <c r="J87" s="92"/>
      <c r="K87" s="92"/>
      <c r="L87" s="92"/>
      <c r="M87" s="92"/>
      <c r="N87" s="92"/>
      <c r="O87" s="92"/>
      <c r="P87" s="92"/>
      <c r="Q87" s="92"/>
    </row>
    <row r="88" spans="10:17">
      <c r="J88" s="92"/>
      <c r="K88" s="92"/>
      <c r="L88" s="92"/>
      <c r="M88" s="92"/>
      <c r="N88" s="92"/>
      <c r="O88" s="92"/>
      <c r="P88" s="92"/>
      <c r="Q88" s="92"/>
    </row>
    <row r="89" spans="10:17">
      <c r="J89" s="92"/>
      <c r="K89" s="92"/>
      <c r="L89" s="92"/>
      <c r="M89" s="92"/>
      <c r="N89" s="92"/>
      <c r="O89" s="92"/>
      <c r="P89" s="92"/>
      <c r="Q89" s="92"/>
    </row>
    <row r="90" spans="10:17">
      <c r="J90" s="92"/>
      <c r="K90" s="92"/>
      <c r="L90" s="92"/>
      <c r="M90" s="92"/>
      <c r="N90" s="92"/>
      <c r="O90" s="92"/>
      <c r="P90" s="92"/>
      <c r="Q90" s="92"/>
    </row>
    <row r="91" spans="10:17">
      <c r="J91" s="92"/>
      <c r="K91" s="92"/>
      <c r="L91" s="92"/>
      <c r="M91" s="92"/>
      <c r="N91" s="92"/>
      <c r="O91" s="92"/>
      <c r="P91" s="92"/>
      <c r="Q91" s="92"/>
    </row>
    <row r="92" spans="10:17">
      <c r="J92" s="92"/>
      <c r="K92" s="92"/>
      <c r="L92" s="92"/>
      <c r="M92" s="92"/>
      <c r="N92" s="92"/>
      <c r="O92" s="92"/>
      <c r="P92" s="92"/>
      <c r="Q92" s="92"/>
    </row>
    <row r="93" spans="10:17">
      <c r="J93" s="92"/>
      <c r="K93" s="92"/>
      <c r="L93" s="92"/>
      <c r="M93" s="92"/>
      <c r="N93" s="92"/>
      <c r="O93" s="92"/>
      <c r="P93" s="92"/>
      <c r="Q93" s="92"/>
    </row>
    <row r="94" spans="10:17">
      <c r="J94" s="92"/>
      <c r="K94" s="92"/>
      <c r="L94" s="92"/>
      <c r="M94" s="92"/>
      <c r="N94" s="92"/>
      <c r="O94" s="92"/>
      <c r="P94" s="92"/>
      <c r="Q94" s="92"/>
    </row>
    <row r="95" spans="10:17">
      <c r="J95" s="92"/>
      <c r="K95" s="92"/>
      <c r="L95" s="92"/>
      <c r="M95" s="92"/>
      <c r="N95" s="92"/>
      <c r="O95" s="92"/>
      <c r="P95" s="92"/>
      <c r="Q95" s="92"/>
    </row>
    <row r="96" spans="10:17">
      <c r="J96" s="92"/>
      <c r="K96" s="92"/>
      <c r="L96" s="92"/>
      <c r="M96" s="92"/>
      <c r="N96" s="92"/>
      <c r="O96" s="92"/>
      <c r="P96" s="92"/>
      <c r="Q96" s="92"/>
    </row>
    <row r="97" spans="1:17">
      <c r="J97" s="92"/>
      <c r="K97" s="92"/>
      <c r="L97" s="92"/>
      <c r="M97" s="92"/>
      <c r="N97" s="92"/>
      <c r="O97" s="92"/>
      <c r="P97" s="92"/>
      <c r="Q97" s="92"/>
    </row>
    <row r="98" spans="1:17">
      <c r="J98" s="92"/>
      <c r="K98" s="92"/>
      <c r="L98" s="92"/>
      <c r="M98" s="92"/>
      <c r="N98" s="92"/>
      <c r="O98" s="92"/>
      <c r="P98" s="92"/>
      <c r="Q98" s="92"/>
    </row>
    <row r="99" spans="1:17">
      <c r="J99" s="92"/>
      <c r="K99" s="92"/>
      <c r="L99" s="92"/>
      <c r="M99" s="92"/>
      <c r="N99" s="92"/>
      <c r="O99" s="92"/>
      <c r="P99" s="92"/>
      <c r="Q99" s="92"/>
    </row>
    <row r="100" spans="1:17">
      <c r="J100" s="92"/>
      <c r="K100" s="92"/>
      <c r="L100" s="92"/>
      <c r="M100" s="92"/>
      <c r="N100" s="92"/>
      <c r="O100" s="92"/>
      <c r="P100" s="92"/>
      <c r="Q100" s="92"/>
    </row>
    <row r="101" spans="1:17" ht="15.75">
      <c r="A101" s="1461" t="s">
        <v>1391</v>
      </c>
      <c r="B101" s="1461"/>
      <c r="C101" s="1461"/>
      <c r="D101" s="1461"/>
      <c r="E101" s="1461"/>
      <c r="F101" s="1461"/>
      <c r="G101" s="1461"/>
      <c r="H101" s="1461"/>
      <c r="I101" s="1461"/>
      <c r="J101" s="1461"/>
      <c r="K101" s="1461"/>
      <c r="L101" s="1461"/>
      <c r="M101" s="1461"/>
      <c r="N101" s="1461"/>
      <c r="O101" s="1461"/>
      <c r="P101" s="1461"/>
      <c r="Q101" s="92"/>
    </row>
    <row r="102" spans="1:17" ht="15.75">
      <c r="A102" s="1461" t="s">
        <v>1</v>
      </c>
      <c r="B102" s="1461"/>
      <c r="C102" s="1461"/>
      <c r="D102" s="1461"/>
      <c r="E102" s="1461"/>
      <c r="F102" s="1461"/>
      <c r="G102" s="1461"/>
      <c r="H102" s="1461"/>
      <c r="I102" s="1461"/>
      <c r="J102" s="1461"/>
      <c r="K102" s="1461"/>
      <c r="L102" s="1461"/>
      <c r="M102" s="1461"/>
      <c r="N102" s="1461"/>
      <c r="O102" s="1461"/>
      <c r="P102" s="1461"/>
    </row>
    <row r="103" spans="1:17" ht="15.75">
      <c r="A103" s="1461" t="s">
        <v>1396</v>
      </c>
      <c r="B103" s="1461"/>
      <c r="C103" s="1461"/>
      <c r="D103" s="1461"/>
      <c r="E103" s="1461"/>
      <c r="F103" s="1461"/>
      <c r="G103" s="1461"/>
      <c r="H103" s="1461"/>
      <c r="I103" s="1461"/>
      <c r="J103" s="1461"/>
      <c r="K103" s="1461"/>
      <c r="L103" s="1461"/>
      <c r="M103" s="1461"/>
      <c r="N103" s="1461"/>
      <c r="O103" s="1461"/>
      <c r="P103" s="1461"/>
    </row>
    <row r="106" spans="1:17" ht="15.75">
      <c r="A106" s="1465" t="s">
        <v>2</v>
      </c>
      <c r="B106" s="1631" t="s">
        <v>1386</v>
      </c>
      <c r="C106" s="1774"/>
      <c r="D106" s="1774"/>
      <c r="E106" s="1774"/>
      <c r="F106" s="1774"/>
      <c r="G106" s="1774"/>
      <c r="H106" s="1772"/>
      <c r="I106" s="1773"/>
      <c r="J106" s="1631" t="s">
        <v>1388</v>
      </c>
      <c r="K106" s="1774"/>
      <c r="L106" s="1774"/>
      <c r="M106" s="1774"/>
      <c r="N106" s="1774"/>
      <c r="O106" s="1774"/>
      <c r="P106" s="1772"/>
      <c r="Q106" s="1773"/>
    </row>
    <row r="107" spans="1:17">
      <c r="A107" s="1468"/>
      <c r="B107" s="1775" t="s">
        <v>1393</v>
      </c>
      <c r="C107" s="1776"/>
      <c r="D107" s="1777" t="s">
        <v>1394</v>
      </c>
      <c r="E107" s="1777"/>
      <c r="F107" s="1778" t="s">
        <v>1395</v>
      </c>
      <c r="G107" s="1776"/>
      <c r="H107" s="1671" t="s">
        <v>22</v>
      </c>
      <c r="I107" s="1672"/>
      <c r="J107" s="1778" t="s">
        <v>1393</v>
      </c>
      <c r="K107" s="1776"/>
      <c r="L107" s="1777" t="s">
        <v>1394</v>
      </c>
      <c r="M107" s="1777"/>
      <c r="N107" s="1778" t="s">
        <v>1395</v>
      </c>
      <c r="O107" s="1776"/>
      <c r="P107" s="1671" t="s">
        <v>22</v>
      </c>
      <c r="Q107" s="1672"/>
    </row>
    <row r="108" spans="1:17">
      <c r="A108" s="1493"/>
      <c r="B108" s="72" t="s">
        <v>59</v>
      </c>
      <c r="C108" s="73" t="s">
        <v>58</v>
      </c>
      <c r="D108" s="74" t="s">
        <v>59</v>
      </c>
      <c r="E108" s="74" t="s">
        <v>58</v>
      </c>
      <c r="F108" s="75" t="s">
        <v>59</v>
      </c>
      <c r="G108" s="73" t="s">
        <v>58</v>
      </c>
      <c r="H108" s="72" t="s">
        <v>59</v>
      </c>
      <c r="I108" s="112" t="s">
        <v>58</v>
      </c>
      <c r="J108" s="75" t="s">
        <v>59</v>
      </c>
      <c r="K108" s="73" t="s">
        <v>58</v>
      </c>
      <c r="L108" s="74" t="s">
        <v>59</v>
      </c>
      <c r="M108" s="74" t="s">
        <v>58</v>
      </c>
      <c r="N108" s="75" t="s">
        <v>59</v>
      </c>
      <c r="O108" s="73" t="s">
        <v>58</v>
      </c>
      <c r="P108" s="72" t="s">
        <v>59</v>
      </c>
      <c r="Q108" s="112" t="s">
        <v>58</v>
      </c>
    </row>
    <row r="109" spans="1:17" s="61" customFormat="1" ht="15.75">
      <c r="A109" s="76" t="s">
        <v>11</v>
      </c>
      <c r="B109" s="77">
        <v>2</v>
      </c>
      <c r="C109" s="78">
        <v>1400</v>
      </c>
      <c r="D109" s="78">
        <v>0</v>
      </c>
      <c r="E109" s="78">
        <v>0</v>
      </c>
      <c r="F109" s="78">
        <v>0</v>
      </c>
      <c r="G109" s="79">
        <v>0</v>
      </c>
      <c r="H109" s="77">
        <f>+B109+D109+F109</f>
        <v>2</v>
      </c>
      <c r="I109" s="123">
        <f>+C109+E109+G109</f>
        <v>1400</v>
      </c>
      <c r="J109" s="113">
        <v>0</v>
      </c>
      <c r="K109" s="78">
        <v>0</v>
      </c>
      <c r="L109" s="78">
        <v>0</v>
      </c>
      <c r="M109" s="78">
        <v>0</v>
      </c>
      <c r="N109" s="78">
        <v>0</v>
      </c>
      <c r="O109" s="78">
        <v>0</v>
      </c>
      <c r="P109" s="77">
        <f>+J109+L109+N109</f>
        <v>0</v>
      </c>
      <c r="Q109" s="123">
        <f>+K109+M109+O109</f>
        <v>0</v>
      </c>
    </row>
    <row r="110" spans="1:17" s="61" customFormat="1" ht="15.75">
      <c r="A110" s="80" t="s">
        <v>12</v>
      </c>
      <c r="B110" s="110">
        <v>0</v>
      </c>
      <c r="C110" s="81">
        <v>0</v>
      </c>
      <c r="D110" s="81">
        <v>0</v>
      </c>
      <c r="E110" s="81">
        <v>0</v>
      </c>
      <c r="F110" s="78">
        <v>0</v>
      </c>
      <c r="G110" s="79">
        <v>0</v>
      </c>
      <c r="H110" s="77">
        <f t="shared" ref="H110:H115" si="25">+B110+D110+F110</f>
        <v>0</v>
      </c>
      <c r="I110" s="123">
        <f t="shared" ref="I110:I115" si="26">+C110+E110+G110</f>
        <v>0</v>
      </c>
      <c r="J110" s="113">
        <v>0</v>
      </c>
      <c r="K110" s="78">
        <v>0</v>
      </c>
      <c r="L110" s="78">
        <v>0</v>
      </c>
      <c r="M110" s="78">
        <v>0</v>
      </c>
      <c r="N110" s="78">
        <v>0</v>
      </c>
      <c r="O110" s="78">
        <v>0</v>
      </c>
      <c r="P110" s="77">
        <f t="shared" ref="P110:P115" si="27">+J110+L110+N110</f>
        <v>0</v>
      </c>
      <c r="Q110" s="123">
        <f t="shared" ref="Q110:Q115" si="28">+K110+M110+O110</f>
        <v>0</v>
      </c>
    </row>
    <row r="111" spans="1:17" s="61" customFormat="1" ht="15.75">
      <c r="A111" s="80" t="s">
        <v>13</v>
      </c>
      <c r="B111" s="110">
        <v>0</v>
      </c>
      <c r="C111" s="81">
        <v>0</v>
      </c>
      <c r="D111" s="81">
        <v>1</v>
      </c>
      <c r="E111" s="81">
        <v>150000</v>
      </c>
      <c r="F111" s="78">
        <v>0</v>
      </c>
      <c r="G111" s="79">
        <v>0</v>
      </c>
      <c r="H111" s="77">
        <f t="shared" si="25"/>
        <v>1</v>
      </c>
      <c r="I111" s="123">
        <f t="shared" si="26"/>
        <v>150000</v>
      </c>
      <c r="J111" s="113">
        <v>0</v>
      </c>
      <c r="K111" s="78">
        <v>0</v>
      </c>
      <c r="L111" s="78">
        <v>0</v>
      </c>
      <c r="M111" s="78">
        <v>0</v>
      </c>
      <c r="N111" s="78">
        <v>0</v>
      </c>
      <c r="O111" s="78">
        <v>0</v>
      </c>
      <c r="P111" s="77">
        <f t="shared" si="27"/>
        <v>0</v>
      </c>
      <c r="Q111" s="123">
        <f t="shared" si="28"/>
        <v>0</v>
      </c>
    </row>
    <row r="112" spans="1:17" s="61" customFormat="1" ht="15.75">
      <c r="A112" s="80" t="s">
        <v>14</v>
      </c>
      <c r="B112" s="110">
        <v>0</v>
      </c>
      <c r="C112" s="81">
        <v>0</v>
      </c>
      <c r="D112" s="81">
        <v>0</v>
      </c>
      <c r="E112" s="81">
        <v>0</v>
      </c>
      <c r="F112" s="78">
        <v>0</v>
      </c>
      <c r="G112" s="79">
        <v>0</v>
      </c>
      <c r="H112" s="77">
        <f t="shared" si="25"/>
        <v>0</v>
      </c>
      <c r="I112" s="123">
        <f t="shared" si="26"/>
        <v>0</v>
      </c>
      <c r="J112" s="113">
        <v>0</v>
      </c>
      <c r="K112" s="78">
        <v>0</v>
      </c>
      <c r="L112" s="78">
        <v>0</v>
      </c>
      <c r="M112" s="78">
        <v>0</v>
      </c>
      <c r="N112" s="78">
        <v>0</v>
      </c>
      <c r="O112" s="78">
        <v>0</v>
      </c>
      <c r="P112" s="77">
        <f t="shared" si="27"/>
        <v>0</v>
      </c>
      <c r="Q112" s="123">
        <f t="shared" si="28"/>
        <v>0</v>
      </c>
    </row>
    <row r="113" spans="1:17" s="61" customFormat="1" ht="15.75">
      <c r="A113" s="80" t="s">
        <v>15</v>
      </c>
      <c r="B113" s="110">
        <v>1</v>
      </c>
      <c r="C113" s="81">
        <v>500</v>
      </c>
      <c r="D113" s="81">
        <v>0</v>
      </c>
      <c r="E113" s="81">
        <v>0</v>
      </c>
      <c r="F113" s="78">
        <v>0</v>
      </c>
      <c r="G113" s="79">
        <v>0</v>
      </c>
      <c r="H113" s="77">
        <f t="shared" si="25"/>
        <v>1</v>
      </c>
      <c r="I113" s="123">
        <f t="shared" si="26"/>
        <v>500</v>
      </c>
      <c r="J113" s="113">
        <v>0</v>
      </c>
      <c r="K113" s="78">
        <v>0</v>
      </c>
      <c r="L113" s="78">
        <v>0</v>
      </c>
      <c r="M113" s="78">
        <v>0</v>
      </c>
      <c r="N113" s="78">
        <v>0</v>
      </c>
      <c r="O113" s="78">
        <v>0</v>
      </c>
      <c r="P113" s="77">
        <f t="shared" si="27"/>
        <v>0</v>
      </c>
      <c r="Q113" s="123">
        <f t="shared" si="28"/>
        <v>0</v>
      </c>
    </row>
    <row r="114" spans="1:17" s="61" customFormat="1" ht="15.75">
      <c r="A114" s="80" t="s">
        <v>16</v>
      </c>
      <c r="B114" s="110">
        <v>0</v>
      </c>
      <c r="C114" s="81">
        <v>0</v>
      </c>
      <c r="D114" s="81">
        <v>0</v>
      </c>
      <c r="E114" s="81">
        <v>0</v>
      </c>
      <c r="F114" s="78">
        <v>0</v>
      </c>
      <c r="G114" s="79">
        <v>0</v>
      </c>
      <c r="H114" s="77">
        <f t="shared" si="25"/>
        <v>0</v>
      </c>
      <c r="I114" s="123">
        <f t="shared" si="26"/>
        <v>0</v>
      </c>
      <c r="J114" s="113">
        <v>0</v>
      </c>
      <c r="K114" s="78">
        <v>0</v>
      </c>
      <c r="L114" s="78">
        <v>0</v>
      </c>
      <c r="M114" s="78">
        <v>0</v>
      </c>
      <c r="N114" s="78">
        <v>0</v>
      </c>
      <c r="O114" s="78">
        <v>0</v>
      </c>
      <c r="P114" s="77">
        <f t="shared" si="27"/>
        <v>0</v>
      </c>
      <c r="Q114" s="123">
        <f t="shared" si="28"/>
        <v>0</v>
      </c>
    </row>
    <row r="115" spans="1:17" s="61" customFormat="1" ht="15.75">
      <c r="A115" s="83" t="s">
        <v>17</v>
      </c>
      <c r="B115" s="110">
        <v>0</v>
      </c>
      <c r="C115" s="81">
        <v>0</v>
      </c>
      <c r="D115" s="81">
        <v>0</v>
      </c>
      <c r="E115" s="81">
        <v>0</v>
      </c>
      <c r="F115" s="78">
        <v>0</v>
      </c>
      <c r="G115" s="79">
        <v>0</v>
      </c>
      <c r="H115" s="77">
        <f t="shared" si="25"/>
        <v>0</v>
      </c>
      <c r="I115" s="123">
        <f t="shared" si="26"/>
        <v>0</v>
      </c>
      <c r="J115" s="113">
        <v>0</v>
      </c>
      <c r="K115" s="78">
        <v>0</v>
      </c>
      <c r="L115" s="78">
        <v>0</v>
      </c>
      <c r="M115" s="78">
        <v>0</v>
      </c>
      <c r="N115" s="78">
        <v>0</v>
      </c>
      <c r="O115" s="78">
        <v>0</v>
      </c>
      <c r="P115" s="77">
        <f t="shared" si="27"/>
        <v>0</v>
      </c>
      <c r="Q115" s="123">
        <f t="shared" si="28"/>
        <v>0</v>
      </c>
    </row>
    <row r="116" spans="1:17" ht="15.75">
      <c r="A116" s="88" t="s">
        <v>18</v>
      </c>
      <c r="B116" s="89">
        <f>SUM(B109:B115)</f>
        <v>3</v>
      </c>
      <c r="C116" s="89">
        <f t="shared" ref="C116:I116" si="29">SUM(C109:C115)</f>
        <v>1900</v>
      </c>
      <c r="D116" s="89">
        <f t="shared" si="29"/>
        <v>1</v>
      </c>
      <c r="E116" s="89">
        <f t="shared" si="29"/>
        <v>150000</v>
      </c>
      <c r="F116" s="89">
        <f t="shared" si="29"/>
        <v>0</v>
      </c>
      <c r="G116" s="117">
        <f t="shared" si="29"/>
        <v>0</v>
      </c>
      <c r="H116" s="89">
        <f t="shared" si="29"/>
        <v>4</v>
      </c>
      <c r="I116" s="91">
        <f t="shared" si="29"/>
        <v>151900</v>
      </c>
      <c r="J116" s="118">
        <f t="shared" ref="J116:K116" si="30">SUM(J109:J115)</f>
        <v>0</v>
      </c>
      <c r="K116" s="119">
        <f t="shared" si="30"/>
        <v>0</v>
      </c>
      <c r="L116" s="119">
        <v>0</v>
      </c>
      <c r="M116" s="119">
        <v>0</v>
      </c>
      <c r="N116" s="99">
        <f>SUM(N109:N115)</f>
        <v>0</v>
      </c>
      <c r="O116" s="91">
        <f>SUM(O109:O115)</f>
        <v>0</v>
      </c>
      <c r="P116" s="98">
        <f>SUM(P109:P115)</f>
        <v>0</v>
      </c>
      <c r="Q116" s="91">
        <f>SUM(Q109:Q115)</f>
        <v>0</v>
      </c>
    </row>
    <row r="120" spans="1:17" ht="15.75">
      <c r="A120" s="1480" t="s">
        <v>2</v>
      </c>
      <c r="B120" s="1631" t="s">
        <v>1387</v>
      </c>
      <c r="C120" s="1774"/>
      <c r="D120" s="1774"/>
      <c r="E120" s="1774"/>
      <c r="F120" s="1774"/>
      <c r="G120" s="1774"/>
      <c r="H120" s="1772"/>
      <c r="I120" s="1773"/>
    </row>
    <row r="121" spans="1:17">
      <c r="A121" s="1487"/>
      <c r="B121" s="1775" t="s">
        <v>1393</v>
      </c>
      <c r="C121" s="1776"/>
      <c r="D121" s="1777" t="s">
        <v>1394</v>
      </c>
      <c r="E121" s="1777"/>
      <c r="F121" s="1778" t="s">
        <v>1395</v>
      </c>
      <c r="G121" s="1776"/>
      <c r="H121" s="1671" t="s">
        <v>22</v>
      </c>
      <c r="I121" s="1672"/>
    </row>
    <row r="122" spans="1:17" ht="15.75" thickBot="1">
      <c r="A122" s="1481"/>
      <c r="B122" s="72" t="s">
        <v>59</v>
      </c>
      <c r="C122" s="73" t="s">
        <v>58</v>
      </c>
      <c r="D122" s="74" t="s">
        <v>59</v>
      </c>
      <c r="E122" s="74" t="s">
        <v>58</v>
      </c>
      <c r="F122" s="75" t="s">
        <v>59</v>
      </c>
      <c r="G122" s="73" t="s">
        <v>58</v>
      </c>
      <c r="H122" s="72" t="s">
        <v>59</v>
      </c>
      <c r="I122" s="112" t="s">
        <v>58</v>
      </c>
    </row>
    <row r="123" spans="1:17" s="61" customFormat="1" ht="15.75">
      <c r="A123" s="94" t="s">
        <v>11</v>
      </c>
      <c r="B123" s="135">
        <v>0</v>
      </c>
      <c r="C123" s="78">
        <v>0</v>
      </c>
      <c r="D123" s="78">
        <v>0</v>
      </c>
      <c r="E123" s="78">
        <v>0</v>
      </c>
      <c r="F123" s="78">
        <v>0</v>
      </c>
      <c r="G123" s="113">
        <v>0</v>
      </c>
      <c r="H123" s="135">
        <f>+B123+D123+F123</f>
        <v>0</v>
      </c>
      <c r="I123" s="1296">
        <f>+C123+E123+G123</f>
        <v>0</v>
      </c>
      <c r="J123" s="144"/>
      <c r="K123" s="144"/>
      <c r="L123" s="144"/>
      <c r="M123" s="144"/>
      <c r="N123" s="144"/>
      <c r="O123" s="144"/>
      <c r="P123" s="144"/>
      <c r="Q123" s="144"/>
    </row>
    <row r="124" spans="1:17" ht="15.75">
      <c r="A124" s="129" t="s">
        <v>12</v>
      </c>
      <c r="B124" s="127">
        <v>0</v>
      </c>
      <c r="C124" s="130">
        <v>0</v>
      </c>
      <c r="D124" s="130">
        <v>0</v>
      </c>
      <c r="E124" s="130">
        <v>0</v>
      </c>
      <c r="F124" s="130">
        <v>0</v>
      </c>
      <c r="G124" s="128">
        <v>0</v>
      </c>
      <c r="H124" s="102">
        <v>0</v>
      </c>
      <c r="I124" s="143">
        <v>0</v>
      </c>
    </row>
    <row r="125" spans="1:17" ht="15.75">
      <c r="A125" s="129" t="s">
        <v>13</v>
      </c>
      <c r="B125" s="127">
        <v>0</v>
      </c>
      <c r="C125" s="130">
        <v>0</v>
      </c>
      <c r="D125" s="130">
        <v>0</v>
      </c>
      <c r="E125" s="130">
        <v>0</v>
      </c>
      <c r="F125" s="130">
        <v>0</v>
      </c>
      <c r="G125" s="128">
        <v>0</v>
      </c>
      <c r="H125" s="102">
        <f>+B125+D125+F125</f>
        <v>0</v>
      </c>
      <c r="I125" s="143">
        <f>+C125+E125+G125</f>
        <v>0</v>
      </c>
    </row>
    <row r="126" spans="1:17" ht="15.75">
      <c r="A126" s="129" t="s">
        <v>14</v>
      </c>
      <c r="B126" s="127">
        <v>0</v>
      </c>
      <c r="C126" s="130">
        <v>0</v>
      </c>
      <c r="D126" s="130">
        <v>0</v>
      </c>
      <c r="E126" s="130">
        <v>0</v>
      </c>
      <c r="F126" s="130">
        <v>0</v>
      </c>
      <c r="G126" s="128">
        <v>0</v>
      </c>
      <c r="H126" s="102">
        <f t="shared" ref="H126:H129" si="31">+B126+D126+F126</f>
        <v>0</v>
      </c>
      <c r="I126" s="143">
        <f t="shared" ref="I126:I129" si="32">+C126+E126+G126</f>
        <v>0</v>
      </c>
    </row>
    <row r="127" spans="1:17" ht="15.75">
      <c r="A127" s="129" t="s">
        <v>15</v>
      </c>
      <c r="B127" s="127">
        <v>0</v>
      </c>
      <c r="C127" s="130">
        <v>0</v>
      </c>
      <c r="D127" s="130">
        <v>0</v>
      </c>
      <c r="E127" s="130">
        <v>0</v>
      </c>
      <c r="F127" s="130">
        <v>0</v>
      </c>
      <c r="G127" s="128">
        <v>0</v>
      </c>
      <c r="H127" s="102">
        <f t="shared" si="31"/>
        <v>0</v>
      </c>
      <c r="I127" s="143">
        <f t="shared" si="32"/>
        <v>0</v>
      </c>
    </row>
    <row r="128" spans="1:17" ht="15.75">
      <c r="A128" s="129" t="s">
        <v>16</v>
      </c>
      <c r="B128" s="127">
        <v>0</v>
      </c>
      <c r="C128" s="130">
        <v>0</v>
      </c>
      <c r="D128" s="130">
        <v>0</v>
      </c>
      <c r="E128" s="130">
        <v>0</v>
      </c>
      <c r="F128" s="130">
        <v>0</v>
      </c>
      <c r="G128" s="128">
        <v>0</v>
      </c>
      <c r="H128" s="102">
        <f t="shared" si="31"/>
        <v>0</v>
      </c>
      <c r="I128" s="143">
        <f t="shared" si="32"/>
        <v>0</v>
      </c>
    </row>
    <row r="129" spans="1:9" ht="15.75">
      <c r="A129" s="132" t="s">
        <v>17</v>
      </c>
      <c r="B129" s="127">
        <v>0</v>
      </c>
      <c r="C129" s="130">
        <v>0</v>
      </c>
      <c r="D129" s="130">
        <v>0</v>
      </c>
      <c r="E129" s="130">
        <v>0</v>
      </c>
      <c r="F129" s="130">
        <v>0</v>
      </c>
      <c r="G129" s="128">
        <v>0</v>
      </c>
      <c r="H129" s="102">
        <f t="shared" si="31"/>
        <v>0</v>
      </c>
      <c r="I129" s="143">
        <f t="shared" si="32"/>
        <v>0</v>
      </c>
    </row>
    <row r="130" spans="1:9" ht="15.75">
      <c r="A130" s="97" t="s">
        <v>18</v>
      </c>
      <c r="B130" s="98">
        <f t="shared" ref="B130:I130" si="33">SUM(B123:B129)</f>
        <v>0</v>
      </c>
      <c r="C130" s="99">
        <f t="shared" si="33"/>
        <v>0</v>
      </c>
      <c r="D130" s="99">
        <f t="shared" si="33"/>
        <v>0</v>
      </c>
      <c r="E130" s="99">
        <f t="shared" si="33"/>
        <v>0</v>
      </c>
      <c r="F130" s="99">
        <f t="shared" si="33"/>
        <v>0</v>
      </c>
      <c r="G130" s="90">
        <f t="shared" si="33"/>
        <v>0</v>
      </c>
      <c r="H130" s="98">
        <f t="shared" si="33"/>
        <v>0</v>
      </c>
      <c r="I130" s="91">
        <f t="shared" si="33"/>
        <v>0</v>
      </c>
    </row>
    <row r="155" spans="1:17" ht="15.75">
      <c r="A155" s="1461" t="s">
        <v>1391</v>
      </c>
      <c r="B155" s="1461"/>
      <c r="C155" s="1461"/>
      <c r="D155" s="1461"/>
      <c r="E155" s="1461"/>
      <c r="F155" s="1461"/>
      <c r="G155" s="1461"/>
      <c r="H155" s="1461"/>
      <c r="I155" s="1461"/>
      <c r="J155" s="1461"/>
      <c r="K155" s="1461"/>
      <c r="L155" s="1461"/>
      <c r="M155" s="1461"/>
      <c r="N155" s="1461"/>
      <c r="O155" s="1461"/>
      <c r="P155" s="1461"/>
      <c r="Q155" s="92"/>
    </row>
    <row r="156" spans="1:17" ht="15.75">
      <c r="A156" s="1461" t="s">
        <v>1</v>
      </c>
      <c r="B156" s="1461"/>
      <c r="C156" s="1461"/>
      <c r="D156" s="1461"/>
      <c r="E156" s="1461"/>
      <c r="F156" s="1461"/>
      <c r="G156" s="1461"/>
      <c r="H156" s="1461"/>
      <c r="I156" s="1461"/>
      <c r="J156" s="1461"/>
      <c r="K156" s="1461"/>
      <c r="L156" s="1461"/>
      <c r="M156" s="1461"/>
      <c r="N156" s="1461"/>
      <c r="O156" s="1461"/>
      <c r="P156" s="1461"/>
    </row>
    <row r="157" spans="1:17" ht="15.75">
      <c r="A157" s="1461" t="s">
        <v>1396</v>
      </c>
      <c r="B157" s="1461"/>
      <c r="C157" s="1461"/>
      <c r="D157" s="1461"/>
      <c r="E157" s="1461"/>
      <c r="F157" s="1461"/>
      <c r="G157" s="1461"/>
      <c r="H157" s="1461"/>
      <c r="I157" s="1461"/>
      <c r="J157" s="1461"/>
      <c r="K157" s="1461"/>
      <c r="L157" s="1461"/>
      <c r="M157" s="1461"/>
      <c r="N157" s="1461"/>
      <c r="O157" s="1461"/>
      <c r="P157" s="1461"/>
    </row>
    <row r="159" spans="1:17" ht="15.75" thickBot="1"/>
    <row r="160" spans="1:17" ht="16.5" thickBot="1">
      <c r="A160" s="1465" t="s">
        <v>2</v>
      </c>
      <c r="B160" s="1631" t="s">
        <v>1383</v>
      </c>
      <c r="C160" s="1774"/>
      <c r="D160" s="1774"/>
      <c r="E160" s="1774"/>
      <c r="F160" s="1774"/>
      <c r="G160" s="1774"/>
      <c r="H160" s="1772"/>
      <c r="I160" s="1773"/>
      <c r="J160" s="1631" t="s">
        <v>1455</v>
      </c>
      <c r="K160" s="1774"/>
      <c r="L160" s="1774"/>
      <c r="M160" s="1774"/>
      <c r="N160" s="1774"/>
      <c r="O160" s="1774"/>
      <c r="P160" s="1772"/>
      <c r="Q160" s="1773"/>
    </row>
    <row r="161" spans="1:17">
      <c r="A161" s="1468"/>
      <c r="B161" s="1775" t="s">
        <v>1393</v>
      </c>
      <c r="C161" s="1776"/>
      <c r="D161" s="1777" t="s">
        <v>1394</v>
      </c>
      <c r="E161" s="1777"/>
      <c r="F161" s="1778" t="s">
        <v>1395</v>
      </c>
      <c r="G161" s="1776"/>
      <c r="H161" s="1671" t="s">
        <v>22</v>
      </c>
      <c r="I161" s="1672"/>
      <c r="J161" s="1778" t="s">
        <v>1393</v>
      </c>
      <c r="K161" s="1776"/>
      <c r="L161" s="1777" t="s">
        <v>1394</v>
      </c>
      <c r="M161" s="1777"/>
      <c r="N161" s="1778" t="s">
        <v>1395</v>
      </c>
      <c r="O161" s="1776"/>
      <c r="P161" s="1671" t="s">
        <v>22</v>
      </c>
      <c r="Q161" s="1672"/>
    </row>
    <row r="162" spans="1:17" ht="15.75" thickBot="1">
      <c r="A162" s="1493"/>
      <c r="B162" s="72" t="s">
        <v>59</v>
      </c>
      <c r="C162" s="73" t="s">
        <v>58</v>
      </c>
      <c r="D162" s="74" t="s">
        <v>59</v>
      </c>
      <c r="E162" s="74" t="s">
        <v>58</v>
      </c>
      <c r="F162" s="75" t="s">
        <v>59</v>
      </c>
      <c r="G162" s="73" t="s">
        <v>58</v>
      </c>
      <c r="H162" s="72" t="s">
        <v>59</v>
      </c>
      <c r="I162" s="112" t="s">
        <v>58</v>
      </c>
      <c r="J162" s="75" t="s">
        <v>59</v>
      </c>
      <c r="K162" s="73" t="s">
        <v>58</v>
      </c>
      <c r="L162" s="74" t="s">
        <v>59</v>
      </c>
      <c r="M162" s="74" t="s">
        <v>58</v>
      </c>
      <c r="N162" s="75" t="s">
        <v>59</v>
      </c>
      <c r="O162" s="73" t="s">
        <v>58</v>
      </c>
      <c r="P162" s="72" t="s">
        <v>59</v>
      </c>
      <c r="Q162" s="112" t="s">
        <v>58</v>
      </c>
    </row>
    <row r="163" spans="1:17" ht="15.75">
      <c r="A163" s="76" t="s">
        <v>11</v>
      </c>
      <c r="B163" s="77">
        <v>2</v>
      </c>
      <c r="C163" s="78">
        <v>500</v>
      </c>
      <c r="D163" s="78">
        <v>0</v>
      </c>
      <c r="E163" s="78">
        <v>0</v>
      </c>
      <c r="F163" s="78">
        <v>0</v>
      </c>
      <c r="G163" s="79">
        <v>0</v>
      </c>
      <c r="H163" s="77">
        <f>+B163+D163+F163</f>
        <v>2</v>
      </c>
      <c r="I163" s="123">
        <f>+C163+E163+G163</f>
        <v>500</v>
      </c>
      <c r="J163" s="113">
        <v>5</v>
      </c>
      <c r="K163" s="78">
        <v>1750</v>
      </c>
      <c r="L163" s="78">
        <v>0</v>
      </c>
      <c r="M163" s="78">
        <v>0</v>
      </c>
      <c r="N163" s="78">
        <v>0</v>
      </c>
      <c r="O163" s="78">
        <v>0</v>
      </c>
      <c r="P163" s="77">
        <f>+J163+L163+N163</f>
        <v>5</v>
      </c>
      <c r="Q163" s="123">
        <f>+K163+M163+O163</f>
        <v>1750</v>
      </c>
    </row>
    <row r="164" spans="1:17" ht="15.75">
      <c r="A164" s="80" t="s">
        <v>12</v>
      </c>
      <c r="B164" s="110">
        <v>32</v>
      </c>
      <c r="C164" s="81">
        <v>1197</v>
      </c>
      <c r="D164" s="81">
        <v>1</v>
      </c>
      <c r="E164" s="81">
        <v>30000</v>
      </c>
      <c r="F164" s="81">
        <v>0</v>
      </c>
      <c r="G164" s="82">
        <v>0</v>
      </c>
      <c r="H164" s="77">
        <f t="shared" ref="H164:H169" si="34">+B164+D164+F164</f>
        <v>33</v>
      </c>
      <c r="I164" s="123">
        <f t="shared" ref="I164:I169" si="35">+C164+E164+G164</f>
        <v>31197</v>
      </c>
      <c r="J164" s="113">
        <v>10</v>
      </c>
      <c r="K164" s="78">
        <v>500</v>
      </c>
      <c r="L164" s="78">
        <v>0</v>
      </c>
      <c r="M164" s="78">
        <v>0</v>
      </c>
      <c r="N164" s="78">
        <v>0</v>
      </c>
      <c r="O164" s="78">
        <v>0</v>
      </c>
      <c r="P164" s="77">
        <f t="shared" ref="P164:P169" si="36">+J164+L164+N164</f>
        <v>10</v>
      </c>
      <c r="Q164" s="123">
        <f t="shared" ref="Q164:Q169" si="37">+K164+M164+O164</f>
        <v>500</v>
      </c>
    </row>
    <row r="165" spans="1:17" ht="15.75">
      <c r="A165" s="80" t="s">
        <v>13</v>
      </c>
      <c r="B165" s="110">
        <v>7</v>
      </c>
      <c r="C165" s="81">
        <v>185</v>
      </c>
      <c r="D165" s="81">
        <v>0</v>
      </c>
      <c r="E165" s="81">
        <v>0</v>
      </c>
      <c r="F165" s="81">
        <v>0</v>
      </c>
      <c r="G165" s="82">
        <v>0</v>
      </c>
      <c r="H165" s="77">
        <f t="shared" si="34"/>
        <v>7</v>
      </c>
      <c r="I165" s="123">
        <f t="shared" si="35"/>
        <v>185</v>
      </c>
      <c r="J165" s="113">
        <v>6</v>
      </c>
      <c r="K165" s="78">
        <v>1077</v>
      </c>
      <c r="L165" s="78">
        <v>0</v>
      </c>
      <c r="M165" s="78">
        <v>0</v>
      </c>
      <c r="N165" s="78">
        <v>0</v>
      </c>
      <c r="O165" s="78">
        <v>0</v>
      </c>
      <c r="P165" s="77">
        <f t="shared" si="36"/>
        <v>6</v>
      </c>
      <c r="Q165" s="123">
        <f t="shared" si="37"/>
        <v>1077</v>
      </c>
    </row>
    <row r="166" spans="1:17" ht="15.75">
      <c r="A166" s="80" t="s">
        <v>14</v>
      </c>
      <c r="B166" s="110">
        <v>1</v>
      </c>
      <c r="C166" s="81">
        <v>120</v>
      </c>
      <c r="D166" s="81">
        <v>0</v>
      </c>
      <c r="E166" s="81">
        <v>0</v>
      </c>
      <c r="F166" s="81">
        <v>0</v>
      </c>
      <c r="G166" s="82">
        <v>0</v>
      </c>
      <c r="H166" s="77">
        <f t="shared" si="34"/>
        <v>1</v>
      </c>
      <c r="I166" s="123">
        <f t="shared" si="35"/>
        <v>120</v>
      </c>
      <c r="J166" s="113">
        <v>9</v>
      </c>
      <c r="K166" s="78">
        <v>357</v>
      </c>
      <c r="L166" s="78">
        <v>0</v>
      </c>
      <c r="M166" s="78">
        <v>0</v>
      </c>
      <c r="N166" s="78">
        <v>0</v>
      </c>
      <c r="O166" s="78">
        <v>0</v>
      </c>
      <c r="P166" s="77">
        <f t="shared" si="36"/>
        <v>9</v>
      </c>
      <c r="Q166" s="123">
        <f t="shared" si="37"/>
        <v>357</v>
      </c>
    </row>
    <row r="167" spans="1:17" ht="15.75">
      <c r="A167" s="80" t="s">
        <v>15</v>
      </c>
      <c r="B167" s="110">
        <v>3</v>
      </c>
      <c r="C167" s="81">
        <v>365</v>
      </c>
      <c r="D167" s="81">
        <v>0</v>
      </c>
      <c r="E167" s="81">
        <v>0</v>
      </c>
      <c r="F167" s="81">
        <v>0</v>
      </c>
      <c r="G167" s="82">
        <v>0</v>
      </c>
      <c r="H167" s="77">
        <f t="shared" si="34"/>
        <v>3</v>
      </c>
      <c r="I167" s="123">
        <f t="shared" si="35"/>
        <v>365</v>
      </c>
      <c r="J167" s="113">
        <v>4</v>
      </c>
      <c r="K167" s="78">
        <v>620</v>
      </c>
      <c r="L167" s="78">
        <v>0</v>
      </c>
      <c r="M167" s="78">
        <v>0</v>
      </c>
      <c r="N167" s="78">
        <v>0</v>
      </c>
      <c r="O167" s="78">
        <v>0</v>
      </c>
      <c r="P167" s="77">
        <f t="shared" si="36"/>
        <v>4</v>
      </c>
      <c r="Q167" s="123">
        <f t="shared" si="37"/>
        <v>620</v>
      </c>
    </row>
    <row r="168" spans="1:17" ht="15.75">
      <c r="A168" s="80" t="s">
        <v>16</v>
      </c>
      <c r="B168" s="110">
        <v>6</v>
      </c>
      <c r="C168" s="81">
        <v>300</v>
      </c>
      <c r="D168" s="81">
        <v>0</v>
      </c>
      <c r="E168" s="81">
        <v>0</v>
      </c>
      <c r="F168" s="81">
        <v>0</v>
      </c>
      <c r="G168" s="82">
        <v>0</v>
      </c>
      <c r="H168" s="77">
        <f t="shared" si="34"/>
        <v>6</v>
      </c>
      <c r="I168" s="123">
        <f t="shared" si="35"/>
        <v>300</v>
      </c>
      <c r="J168" s="113">
        <v>3</v>
      </c>
      <c r="K168" s="78">
        <v>250</v>
      </c>
      <c r="L168" s="78">
        <v>1</v>
      </c>
      <c r="M168" s="78">
        <v>40000</v>
      </c>
      <c r="N168" s="78">
        <v>0</v>
      </c>
      <c r="O168" s="78">
        <v>0</v>
      </c>
      <c r="P168" s="77">
        <f t="shared" si="36"/>
        <v>4</v>
      </c>
      <c r="Q168" s="123">
        <f t="shared" si="37"/>
        <v>40250</v>
      </c>
    </row>
    <row r="169" spans="1:17" ht="16.5" thickBot="1">
      <c r="A169" s="83" t="s">
        <v>17</v>
      </c>
      <c r="B169" s="110">
        <v>10</v>
      </c>
      <c r="C169" s="81">
        <v>258</v>
      </c>
      <c r="D169" s="81">
        <v>0</v>
      </c>
      <c r="E169" s="81">
        <v>0</v>
      </c>
      <c r="F169" s="81">
        <v>0</v>
      </c>
      <c r="G169" s="82">
        <v>0</v>
      </c>
      <c r="H169" s="77">
        <f t="shared" si="34"/>
        <v>10</v>
      </c>
      <c r="I169" s="123">
        <f t="shared" si="35"/>
        <v>258</v>
      </c>
      <c r="J169" s="113">
        <v>2</v>
      </c>
      <c r="K169" s="78">
        <v>65</v>
      </c>
      <c r="L169" s="78">
        <v>0</v>
      </c>
      <c r="M169" s="78">
        <v>0</v>
      </c>
      <c r="N169" s="78">
        <v>0</v>
      </c>
      <c r="O169" s="78">
        <v>0</v>
      </c>
      <c r="P169" s="77">
        <f t="shared" si="36"/>
        <v>2</v>
      </c>
      <c r="Q169" s="123">
        <f t="shared" si="37"/>
        <v>65</v>
      </c>
    </row>
    <row r="170" spans="1:17" ht="16.5" thickBot="1">
      <c r="A170" s="88" t="s">
        <v>18</v>
      </c>
      <c r="B170" s="89">
        <f>SUM(B163:B169)</f>
        <v>61</v>
      </c>
      <c r="C170" s="89">
        <f t="shared" ref="C170:K170" si="38">SUM(C163:C169)</f>
        <v>2925</v>
      </c>
      <c r="D170" s="89">
        <f t="shared" si="38"/>
        <v>1</v>
      </c>
      <c r="E170" s="89">
        <f t="shared" si="38"/>
        <v>30000</v>
      </c>
      <c r="F170" s="89">
        <f t="shared" si="38"/>
        <v>0</v>
      </c>
      <c r="G170" s="89">
        <f t="shared" si="38"/>
        <v>0</v>
      </c>
      <c r="H170" s="89">
        <f t="shared" si="38"/>
        <v>62</v>
      </c>
      <c r="I170" s="91">
        <f t="shared" si="38"/>
        <v>32925</v>
      </c>
      <c r="J170" s="118">
        <f t="shared" si="38"/>
        <v>39</v>
      </c>
      <c r="K170" s="119">
        <f t="shared" si="38"/>
        <v>4619</v>
      </c>
      <c r="L170" s="119">
        <f t="shared" ref="L170:Q170" si="39">SUM(L163:L169)</f>
        <v>1</v>
      </c>
      <c r="M170" s="119">
        <f t="shared" si="39"/>
        <v>40000</v>
      </c>
      <c r="N170" s="99">
        <f t="shared" si="39"/>
        <v>0</v>
      </c>
      <c r="O170" s="91">
        <f t="shared" si="39"/>
        <v>0</v>
      </c>
      <c r="P170" s="98">
        <f t="shared" si="39"/>
        <v>40</v>
      </c>
      <c r="Q170" s="91">
        <f t="shared" si="39"/>
        <v>44619</v>
      </c>
    </row>
    <row r="171" spans="1:17">
      <c r="C171" s="1297" t="s">
        <v>1461</v>
      </c>
      <c r="M171" s="1297" t="s">
        <v>1765</v>
      </c>
    </row>
    <row r="173" spans="1:17" ht="15.75" thickBot="1"/>
    <row r="174" spans="1:17" ht="16.5" thickBot="1">
      <c r="A174" s="1480" t="s">
        <v>2</v>
      </c>
      <c r="B174" s="1771" t="s">
        <v>1456</v>
      </c>
      <c r="C174" s="1772"/>
      <c r="D174" s="1772"/>
      <c r="E174" s="1772"/>
      <c r="F174" s="1772"/>
      <c r="G174" s="1772"/>
      <c r="H174" s="1772"/>
      <c r="I174" s="1773"/>
    </row>
    <row r="175" spans="1:17">
      <c r="A175" s="1487"/>
      <c r="B175" s="1671" t="s">
        <v>1393</v>
      </c>
      <c r="C175" s="1672"/>
      <c r="D175" s="1673" t="s">
        <v>1394</v>
      </c>
      <c r="E175" s="1674"/>
      <c r="F175" s="1671" t="s">
        <v>1395</v>
      </c>
      <c r="G175" s="1672"/>
      <c r="H175" s="1671" t="s">
        <v>22</v>
      </c>
      <c r="I175" s="1672"/>
    </row>
    <row r="176" spans="1:17" ht="15.75" thickBot="1">
      <c r="A176" s="1481"/>
      <c r="B176" s="72" t="s">
        <v>59</v>
      </c>
      <c r="C176" s="112" t="s">
        <v>58</v>
      </c>
      <c r="D176" s="75" t="s">
        <v>59</v>
      </c>
      <c r="E176" s="73" t="s">
        <v>58</v>
      </c>
      <c r="F176" s="72" t="s">
        <v>59</v>
      </c>
      <c r="G176" s="112" t="s">
        <v>58</v>
      </c>
      <c r="H176" s="72" t="s">
        <v>59</v>
      </c>
      <c r="I176" s="112" t="s">
        <v>58</v>
      </c>
    </row>
    <row r="177" spans="1:17" ht="15.75">
      <c r="A177" s="94" t="s">
        <v>11</v>
      </c>
      <c r="B177" s="135">
        <v>0</v>
      </c>
      <c r="C177" s="123">
        <v>0</v>
      </c>
      <c r="D177" s="113">
        <v>0</v>
      </c>
      <c r="E177" s="79">
        <v>0</v>
      </c>
      <c r="F177" s="77">
        <v>0</v>
      </c>
      <c r="G177" s="839">
        <v>0</v>
      </c>
      <c r="H177" s="135">
        <f>+B177+D177+F177</f>
        <v>0</v>
      </c>
      <c r="I177" s="1292">
        <f>+C177+E177+G177</f>
        <v>0</v>
      </c>
      <c r="J177" s="144"/>
      <c r="K177" s="144"/>
      <c r="L177" s="144"/>
      <c r="M177" s="144"/>
      <c r="N177" s="144"/>
      <c r="O177" s="144"/>
      <c r="P177" s="144"/>
      <c r="Q177" s="144"/>
    </row>
    <row r="178" spans="1:17" ht="15.75">
      <c r="A178" s="129" t="s">
        <v>12</v>
      </c>
      <c r="B178" s="135">
        <v>0</v>
      </c>
      <c r="C178" s="123">
        <v>0</v>
      </c>
      <c r="D178" s="113">
        <v>0</v>
      </c>
      <c r="E178" s="79">
        <v>0</v>
      </c>
      <c r="F178" s="77">
        <v>0</v>
      </c>
      <c r="G178" s="839">
        <v>0</v>
      </c>
      <c r="H178" s="102">
        <v>0</v>
      </c>
      <c r="I178" s="143">
        <v>0</v>
      </c>
    </row>
    <row r="179" spans="1:17" ht="15.75">
      <c r="A179" s="129" t="s">
        <v>13</v>
      </c>
      <c r="B179" s="135">
        <v>0</v>
      </c>
      <c r="C179" s="123">
        <v>0</v>
      </c>
      <c r="D179" s="113">
        <v>0</v>
      </c>
      <c r="E179" s="79">
        <v>0</v>
      </c>
      <c r="F179" s="77">
        <v>0</v>
      </c>
      <c r="G179" s="839">
        <v>0</v>
      </c>
      <c r="H179" s="102">
        <f>+B179+D179+F179</f>
        <v>0</v>
      </c>
      <c r="I179" s="143">
        <f>+C179+E179+G179</f>
        <v>0</v>
      </c>
    </row>
    <row r="180" spans="1:17" ht="15.75">
      <c r="A180" s="129" t="s">
        <v>14</v>
      </c>
      <c r="B180" s="135">
        <v>0</v>
      </c>
      <c r="C180" s="123">
        <v>0</v>
      </c>
      <c r="D180" s="113">
        <v>0</v>
      </c>
      <c r="E180" s="79">
        <v>0</v>
      </c>
      <c r="F180" s="77">
        <v>0</v>
      </c>
      <c r="G180" s="839">
        <v>0</v>
      </c>
      <c r="H180" s="102">
        <f t="shared" ref="H180:H183" si="40">+B180+D180+F180</f>
        <v>0</v>
      </c>
      <c r="I180" s="143">
        <f t="shared" ref="I180:I183" si="41">+C180+E180+G180</f>
        <v>0</v>
      </c>
    </row>
    <row r="181" spans="1:17" ht="15.75">
      <c r="A181" s="129" t="s">
        <v>15</v>
      </c>
      <c r="B181" s="135">
        <v>0</v>
      </c>
      <c r="C181" s="123">
        <v>0</v>
      </c>
      <c r="D181" s="113">
        <v>0</v>
      </c>
      <c r="E181" s="79">
        <v>0</v>
      </c>
      <c r="F181" s="77">
        <v>0</v>
      </c>
      <c r="G181" s="839">
        <v>0</v>
      </c>
      <c r="H181" s="102">
        <f t="shared" si="40"/>
        <v>0</v>
      </c>
      <c r="I181" s="143">
        <f t="shared" si="41"/>
        <v>0</v>
      </c>
    </row>
    <row r="182" spans="1:17" ht="15.75">
      <c r="A182" s="129" t="s">
        <v>16</v>
      </c>
      <c r="B182" s="135">
        <v>0</v>
      </c>
      <c r="C182" s="123">
        <v>0</v>
      </c>
      <c r="D182" s="113">
        <v>0</v>
      </c>
      <c r="E182" s="79">
        <v>0</v>
      </c>
      <c r="F182" s="77">
        <v>0</v>
      </c>
      <c r="G182" s="839">
        <v>0</v>
      </c>
      <c r="H182" s="102">
        <f t="shared" si="40"/>
        <v>0</v>
      </c>
      <c r="I182" s="143">
        <f t="shared" si="41"/>
        <v>0</v>
      </c>
    </row>
    <row r="183" spans="1:17" ht="16.5" thickBot="1">
      <c r="A183" s="132" t="s">
        <v>17</v>
      </c>
      <c r="B183" s="135">
        <v>0</v>
      </c>
      <c r="C183" s="123">
        <v>0</v>
      </c>
      <c r="D183" s="1300">
        <v>0</v>
      </c>
      <c r="E183" s="1299">
        <v>0</v>
      </c>
      <c r="F183" s="77">
        <v>0</v>
      </c>
      <c r="G183" s="839">
        <v>0</v>
      </c>
      <c r="H183" s="1298">
        <f t="shared" si="40"/>
        <v>0</v>
      </c>
      <c r="I183" s="833">
        <f t="shared" si="41"/>
        <v>0</v>
      </c>
    </row>
    <row r="184" spans="1:17" ht="16.5" thickBot="1">
      <c r="A184" s="97" t="s">
        <v>18</v>
      </c>
      <c r="B184" s="98">
        <f t="shared" ref="B184:I184" si="42">SUM(B177:B183)</f>
        <v>0</v>
      </c>
      <c r="C184" s="91">
        <f t="shared" si="42"/>
        <v>0</v>
      </c>
      <c r="D184" s="105">
        <f t="shared" si="42"/>
        <v>0</v>
      </c>
      <c r="E184" s="90">
        <f t="shared" si="42"/>
        <v>0</v>
      </c>
      <c r="F184" s="98">
        <f t="shared" si="42"/>
        <v>0</v>
      </c>
      <c r="G184" s="91">
        <f t="shared" si="42"/>
        <v>0</v>
      </c>
      <c r="H184" s="98">
        <f t="shared" si="42"/>
        <v>0</v>
      </c>
      <c r="I184" s="91">
        <f t="shared" si="42"/>
        <v>0</v>
      </c>
    </row>
  </sheetData>
  <mergeCells count="105">
    <mergeCell ref="A120:A122"/>
    <mergeCell ref="A18:A20"/>
    <mergeCell ref="A31:A33"/>
    <mergeCell ref="A56:A58"/>
    <mergeCell ref="A69:A71"/>
    <mergeCell ref="A106:A108"/>
    <mergeCell ref="A101:P101"/>
    <mergeCell ref="A102:P102"/>
    <mergeCell ref="A103:P103"/>
    <mergeCell ref="B106:I106"/>
    <mergeCell ref="J106:Q106"/>
    <mergeCell ref="B69:I69"/>
    <mergeCell ref="J69:Q69"/>
    <mergeCell ref="B70:C70"/>
    <mergeCell ref="D70:E70"/>
    <mergeCell ref="F70:G70"/>
    <mergeCell ref="L107:M107"/>
    <mergeCell ref="N107:O107"/>
    <mergeCell ref="P107:Q107"/>
    <mergeCell ref="B120:I120"/>
    <mergeCell ref="B121:C121"/>
    <mergeCell ref="D121:E121"/>
    <mergeCell ref="F121:G121"/>
    <mergeCell ref="H121:I121"/>
    <mergeCell ref="B107:C107"/>
    <mergeCell ref="D107:E107"/>
    <mergeCell ref="F107:G107"/>
    <mergeCell ref="H107:I107"/>
    <mergeCell ref="J107:K107"/>
    <mergeCell ref="B57:C57"/>
    <mergeCell ref="D57:E57"/>
    <mergeCell ref="F57:G57"/>
    <mergeCell ref="H57:I57"/>
    <mergeCell ref="J57:K57"/>
    <mergeCell ref="A53:P53"/>
    <mergeCell ref="B56:I56"/>
    <mergeCell ref="J56:Q56"/>
    <mergeCell ref="B31:I31"/>
    <mergeCell ref="J31:Q31"/>
    <mergeCell ref="L57:M57"/>
    <mergeCell ref="N57:O57"/>
    <mergeCell ref="P57:Q57"/>
    <mergeCell ref="H70:I70"/>
    <mergeCell ref="J70:K70"/>
    <mergeCell ref="L70:M70"/>
    <mergeCell ref="N70:O70"/>
    <mergeCell ref="P70:Q70"/>
    <mergeCell ref="A51:P51"/>
    <mergeCell ref="A52:P52"/>
    <mergeCell ref="B29:C29"/>
    <mergeCell ref="L32:M32"/>
    <mergeCell ref="N32:O32"/>
    <mergeCell ref="P32:Q32"/>
    <mergeCell ref="K29:L29"/>
    <mergeCell ref="B32:C32"/>
    <mergeCell ref="D32:E32"/>
    <mergeCell ref="F32:G32"/>
    <mergeCell ref="H32:I32"/>
    <mergeCell ref="J32:K32"/>
    <mergeCell ref="B18:I18"/>
    <mergeCell ref="J18:Q18"/>
    <mergeCell ref="B6:C6"/>
    <mergeCell ref="D6:E6"/>
    <mergeCell ref="F6:G6"/>
    <mergeCell ref="H6:I6"/>
    <mergeCell ref="J6:K6"/>
    <mergeCell ref="J16:K16"/>
    <mergeCell ref="L19:M19"/>
    <mergeCell ref="N19:O19"/>
    <mergeCell ref="P19:Q19"/>
    <mergeCell ref="B19:C19"/>
    <mergeCell ref="D19:E19"/>
    <mergeCell ref="F19:G19"/>
    <mergeCell ref="H19:I19"/>
    <mergeCell ref="J19:K19"/>
    <mergeCell ref="B16:C16"/>
    <mergeCell ref="A1:P1"/>
    <mergeCell ref="A2:P2"/>
    <mergeCell ref="A3:P3"/>
    <mergeCell ref="B5:I5"/>
    <mergeCell ref="J5:Q5"/>
    <mergeCell ref="A5:A7"/>
    <mergeCell ref="L6:M6"/>
    <mergeCell ref="N6:O6"/>
    <mergeCell ref="P6:Q6"/>
    <mergeCell ref="A174:A176"/>
    <mergeCell ref="B174:I174"/>
    <mergeCell ref="B175:C175"/>
    <mergeCell ref="D175:E175"/>
    <mergeCell ref="F175:G175"/>
    <mergeCell ref="H175:I175"/>
    <mergeCell ref="A155:P155"/>
    <mergeCell ref="A156:P156"/>
    <mergeCell ref="A157:P157"/>
    <mergeCell ref="A160:A162"/>
    <mergeCell ref="B160:I160"/>
    <mergeCell ref="J160:Q160"/>
    <mergeCell ref="B161:C161"/>
    <mergeCell ref="D161:E161"/>
    <mergeCell ref="F161:G161"/>
    <mergeCell ref="H161:I161"/>
    <mergeCell ref="J161:K161"/>
    <mergeCell ref="L161:M161"/>
    <mergeCell ref="N161:O161"/>
    <mergeCell ref="P161:Q161"/>
  </mergeCells>
  <pageMargins left="0.7" right="0.7" top="0.75" bottom="0.75" header="0.3" footer="0.3"/>
  <pageSetup paperSize="9" scale="6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0"/>
  </sheetPr>
  <dimension ref="A1:H19"/>
  <sheetViews>
    <sheetView topLeftCell="A4" workbookViewId="0">
      <selection activeCell="G5" sqref="G5"/>
    </sheetView>
  </sheetViews>
  <sheetFormatPr defaultColWidth="9" defaultRowHeight="15"/>
  <cols>
    <col min="1" max="1" width="6.85546875" customWidth="1"/>
    <col min="2" max="2" width="24.28515625" customWidth="1"/>
    <col min="3" max="6" width="20.7109375" customWidth="1"/>
    <col min="257" max="257" width="6.85546875" customWidth="1"/>
    <col min="258" max="258" width="24.28515625" customWidth="1"/>
    <col min="259" max="262" width="20.7109375" customWidth="1"/>
    <col min="513" max="513" width="6.85546875" customWidth="1"/>
    <col min="514" max="514" width="24.28515625" customWidth="1"/>
    <col min="515" max="518" width="20.7109375" customWidth="1"/>
    <col min="769" max="769" width="6.85546875" customWidth="1"/>
    <col min="770" max="770" width="24.28515625" customWidth="1"/>
    <col min="771" max="774" width="20.7109375" customWidth="1"/>
    <col min="1025" max="1025" width="6.85546875" customWidth="1"/>
    <col min="1026" max="1026" width="24.28515625" customWidth="1"/>
    <col min="1027" max="1030" width="20.7109375" customWidth="1"/>
    <col min="1281" max="1281" width="6.85546875" customWidth="1"/>
    <col min="1282" max="1282" width="24.28515625" customWidth="1"/>
    <col min="1283" max="1286" width="20.7109375" customWidth="1"/>
    <col min="1537" max="1537" width="6.85546875" customWidth="1"/>
    <col min="1538" max="1538" width="24.28515625" customWidth="1"/>
    <col min="1539" max="1542" width="20.7109375" customWidth="1"/>
    <col min="1793" max="1793" width="6.85546875" customWidth="1"/>
    <col min="1794" max="1794" width="24.28515625" customWidth="1"/>
    <col min="1795" max="1798" width="20.7109375" customWidth="1"/>
    <col min="2049" max="2049" width="6.85546875" customWidth="1"/>
    <col min="2050" max="2050" width="24.28515625" customWidth="1"/>
    <col min="2051" max="2054" width="20.7109375" customWidth="1"/>
    <col min="2305" max="2305" width="6.85546875" customWidth="1"/>
    <col min="2306" max="2306" width="24.28515625" customWidth="1"/>
    <col min="2307" max="2310" width="20.7109375" customWidth="1"/>
    <col min="2561" max="2561" width="6.85546875" customWidth="1"/>
    <col min="2562" max="2562" width="24.28515625" customWidth="1"/>
    <col min="2563" max="2566" width="20.7109375" customWidth="1"/>
    <col min="2817" max="2817" width="6.85546875" customWidth="1"/>
    <col min="2818" max="2818" width="24.28515625" customWidth="1"/>
    <col min="2819" max="2822" width="20.7109375" customWidth="1"/>
    <col min="3073" max="3073" width="6.85546875" customWidth="1"/>
    <col min="3074" max="3074" width="24.28515625" customWidth="1"/>
    <col min="3075" max="3078" width="20.7109375" customWidth="1"/>
    <col min="3329" max="3329" width="6.85546875" customWidth="1"/>
    <col min="3330" max="3330" width="24.28515625" customWidth="1"/>
    <col min="3331" max="3334" width="20.7109375" customWidth="1"/>
    <col min="3585" max="3585" width="6.85546875" customWidth="1"/>
    <col min="3586" max="3586" width="24.28515625" customWidth="1"/>
    <col min="3587" max="3590" width="20.7109375" customWidth="1"/>
    <col min="3841" max="3841" width="6.85546875" customWidth="1"/>
    <col min="3842" max="3842" width="24.28515625" customWidth="1"/>
    <col min="3843" max="3846" width="20.7109375" customWidth="1"/>
    <col min="4097" max="4097" width="6.85546875" customWidth="1"/>
    <col min="4098" max="4098" width="24.28515625" customWidth="1"/>
    <col min="4099" max="4102" width="20.7109375" customWidth="1"/>
    <col min="4353" max="4353" width="6.85546875" customWidth="1"/>
    <col min="4354" max="4354" width="24.28515625" customWidth="1"/>
    <col min="4355" max="4358" width="20.7109375" customWidth="1"/>
    <col min="4609" max="4609" width="6.85546875" customWidth="1"/>
    <col min="4610" max="4610" width="24.28515625" customWidth="1"/>
    <col min="4611" max="4614" width="20.7109375" customWidth="1"/>
    <col min="4865" max="4865" width="6.85546875" customWidth="1"/>
    <col min="4866" max="4866" width="24.28515625" customWidth="1"/>
    <col min="4867" max="4870" width="20.7109375" customWidth="1"/>
    <col min="5121" max="5121" width="6.85546875" customWidth="1"/>
    <col min="5122" max="5122" width="24.28515625" customWidth="1"/>
    <col min="5123" max="5126" width="20.7109375" customWidth="1"/>
    <col min="5377" max="5377" width="6.85546875" customWidth="1"/>
    <col min="5378" max="5378" width="24.28515625" customWidth="1"/>
    <col min="5379" max="5382" width="20.7109375" customWidth="1"/>
    <col min="5633" max="5633" width="6.85546875" customWidth="1"/>
    <col min="5634" max="5634" width="24.28515625" customWidth="1"/>
    <col min="5635" max="5638" width="20.7109375" customWidth="1"/>
    <col min="5889" max="5889" width="6.85546875" customWidth="1"/>
    <col min="5890" max="5890" width="24.28515625" customWidth="1"/>
    <col min="5891" max="5894" width="20.7109375" customWidth="1"/>
    <col min="6145" max="6145" width="6.85546875" customWidth="1"/>
    <col min="6146" max="6146" width="24.28515625" customWidth="1"/>
    <col min="6147" max="6150" width="20.7109375" customWidth="1"/>
    <col min="6401" max="6401" width="6.85546875" customWidth="1"/>
    <col min="6402" max="6402" width="24.28515625" customWidth="1"/>
    <col min="6403" max="6406" width="20.7109375" customWidth="1"/>
    <col min="6657" max="6657" width="6.85546875" customWidth="1"/>
    <col min="6658" max="6658" width="24.28515625" customWidth="1"/>
    <col min="6659" max="6662" width="20.7109375" customWidth="1"/>
    <col min="6913" max="6913" width="6.85546875" customWidth="1"/>
    <col min="6914" max="6914" width="24.28515625" customWidth="1"/>
    <col min="6915" max="6918" width="20.7109375" customWidth="1"/>
    <col min="7169" max="7169" width="6.85546875" customWidth="1"/>
    <col min="7170" max="7170" width="24.28515625" customWidth="1"/>
    <col min="7171" max="7174" width="20.7109375" customWidth="1"/>
    <col min="7425" max="7425" width="6.85546875" customWidth="1"/>
    <col min="7426" max="7426" width="24.28515625" customWidth="1"/>
    <col min="7427" max="7430" width="20.7109375" customWidth="1"/>
    <col min="7681" max="7681" width="6.85546875" customWidth="1"/>
    <col min="7682" max="7682" width="24.28515625" customWidth="1"/>
    <col min="7683" max="7686" width="20.7109375" customWidth="1"/>
    <col min="7937" max="7937" width="6.85546875" customWidth="1"/>
    <col min="7938" max="7938" width="24.28515625" customWidth="1"/>
    <col min="7939" max="7942" width="20.7109375" customWidth="1"/>
    <col min="8193" max="8193" width="6.85546875" customWidth="1"/>
    <col min="8194" max="8194" width="24.28515625" customWidth="1"/>
    <col min="8195" max="8198" width="20.7109375" customWidth="1"/>
    <col min="8449" max="8449" width="6.85546875" customWidth="1"/>
    <col min="8450" max="8450" width="24.28515625" customWidth="1"/>
    <col min="8451" max="8454" width="20.7109375" customWidth="1"/>
    <col min="8705" max="8705" width="6.85546875" customWidth="1"/>
    <col min="8706" max="8706" width="24.28515625" customWidth="1"/>
    <col min="8707" max="8710" width="20.7109375" customWidth="1"/>
    <col min="8961" max="8961" width="6.85546875" customWidth="1"/>
    <col min="8962" max="8962" width="24.28515625" customWidth="1"/>
    <col min="8963" max="8966" width="20.7109375" customWidth="1"/>
    <col min="9217" max="9217" width="6.85546875" customWidth="1"/>
    <col min="9218" max="9218" width="24.28515625" customWidth="1"/>
    <col min="9219" max="9222" width="20.7109375" customWidth="1"/>
    <col min="9473" max="9473" width="6.85546875" customWidth="1"/>
    <col min="9474" max="9474" width="24.28515625" customWidth="1"/>
    <col min="9475" max="9478" width="20.7109375" customWidth="1"/>
    <col min="9729" max="9729" width="6.85546875" customWidth="1"/>
    <col min="9730" max="9730" width="24.28515625" customWidth="1"/>
    <col min="9731" max="9734" width="20.7109375" customWidth="1"/>
    <col min="9985" max="9985" width="6.85546875" customWidth="1"/>
    <col min="9986" max="9986" width="24.28515625" customWidth="1"/>
    <col min="9987" max="9990" width="20.7109375" customWidth="1"/>
    <col min="10241" max="10241" width="6.85546875" customWidth="1"/>
    <col min="10242" max="10242" width="24.28515625" customWidth="1"/>
    <col min="10243" max="10246" width="20.7109375" customWidth="1"/>
    <col min="10497" max="10497" width="6.85546875" customWidth="1"/>
    <col min="10498" max="10498" width="24.28515625" customWidth="1"/>
    <col min="10499" max="10502" width="20.7109375" customWidth="1"/>
    <col min="10753" max="10753" width="6.85546875" customWidth="1"/>
    <col min="10754" max="10754" width="24.28515625" customWidth="1"/>
    <col min="10755" max="10758" width="20.7109375" customWidth="1"/>
    <col min="11009" max="11009" width="6.85546875" customWidth="1"/>
    <col min="11010" max="11010" width="24.28515625" customWidth="1"/>
    <col min="11011" max="11014" width="20.7109375" customWidth="1"/>
    <col min="11265" max="11265" width="6.85546875" customWidth="1"/>
    <col min="11266" max="11266" width="24.28515625" customWidth="1"/>
    <col min="11267" max="11270" width="20.7109375" customWidth="1"/>
    <col min="11521" max="11521" width="6.85546875" customWidth="1"/>
    <col min="11522" max="11522" width="24.28515625" customWidth="1"/>
    <col min="11523" max="11526" width="20.7109375" customWidth="1"/>
    <col min="11777" max="11777" width="6.85546875" customWidth="1"/>
    <col min="11778" max="11778" width="24.28515625" customWidth="1"/>
    <col min="11779" max="11782" width="20.7109375" customWidth="1"/>
    <col min="12033" max="12033" width="6.85546875" customWidth="1"/>
    <col min="12034" max="12034" width="24.28515625" customWidth="1"/>
    <col min="12035" max="12038" width="20.7109375" customWidth="1"/>
    <col min="12289" max="12289" width="6.85546875" customWidth="1"/>
    <col min="12290" max="12290" width="24.28515625" customWidth="1"/>
    <col min="12291" max="12294" width="20.7109375" customWidth="1"/>
    <col min="12545" max="12545" width="6.85546875" customWidth="1"/>
    <col min="12546" max="12546" width="24.28515625" customWidth="1"/>
    <col min="12547" max="12550" width="20.7109375" customWidth="1"/>
    <col min="12801" max="12801" width="6.85546875" customWidth="1"/>
    <col min="12802" max="12802" width="24.28515625" customWidth="1"/>
    <col min="12803" max="12806" width="20.7109375" customWidth="1"/>
    <col min="13057" max="13057" width="6.85546875" customWidth="1"/>
    <col min="13058" max="13058" width="24.28515625" customWidth="1"/>
    <col min="13059" max="13062" width="20.7109375" customWidth="1"/>
    <col min="13313" max="13313" width="6.85546875" customWidth="1"/>
    <col min="13314" max="13314" width="24.28515625" customWidth="1"/>
    <col min="13315" max="13318" width="20.7109375" customWidth="1"/>
    <col min="13569" max="13569" width="6.85546875" customWidth="1"/>
    <col min="13570" max="13570" width="24.28515625" customWidth="1"/>
    <col min="13571" max="13574" width="20.7109375" customWidth="1"/>
    <col min="13825" max="13825" width="6.85546875" customWidth="1"/>
    <col min="13826" max="13826" width="24.28515625" customWidth="1"/>
    <col min="13827" max="13830" width="20.7109375" customWidth="1"/>
    <col min="14081" max="14081" width="6.85546875" customWidth="1"/>
    <col min="14082" max="14082" width="24.28515625" customWidth="1"/>
    <col min="14083" max="14086" width="20.7109375" customWidth="1"/>
    <col min="14337" max="14337" width="6.85546875" customWidth="1"/>
    <col min="14338" max="14338" width="24.28515625" customWidth="1"/>
    <col min="14339" max="14342" width="20.7109375" customWidth="1"/>
    <col min="14593" max="14593" width="6.85546875" customWidth="1"/>
    <col min="14594" max="14594" width="24.28515625" customWidth="1"/>
    <col min="14595" max="14598" width="20.7109375" customWidth="1"/>
    <col min="14849" max="14849" width="6.85546875" customWidth="1"/>
    <col min="14850" max="14850" width="24.28515625" customWidth="1"/>
    <col min="14851" max="14854" width="20.7109375" customWidth="1"/>
    <col min="15105" max="15105" width="6.85546875" customWidth="1"/>
    <col min="15106" max="15106" width="24.28515625" customWidth="1"/>
    <col min="15107" max="15110" width="20.7109375" customWidth="1"/>
    <col min="15361" max="15361" width="6.85546875" customWidth="1"/>
    <col min="15362" max="15362" width="24.28515625" customWidth="1"/>
    <col min="15363" max="15366" width="20.7109375" customWidth="1"/>
    <col min="15617" max="15617" width="6.85546875" customWidth="1"/>
    <col min="15618" max="15618" width="24.28515625" customWidth="1"/>
    <col min="15619" max="15622" width="20.7109375" customWidth="1"/>
    <col min="15873" max="15873" width="6.85546875" customWidth="1"/>
    <col min="15874" max="15874" width="24.28515625" customWidth="1"/>
    <col min="15875" max="15878" width="20.7109375" customWidth="1"/>
    <col min="16129" max="16129" width="6.85546875" customWidth="1"/>
    <col min="16130" max="16130" width="24.28515625" customWidth="1"/>
    <col min="16131" max="16134" width="20.7109375" customWidth="1"/>
  </cols>
  <sheetData>
    <row r="1" spans="1:8" ht="15.75">
      <c r="A1" s="1783" t="s">
        <v>1399</v>
      </c>
      <c r="B1" s="1783"/>
      <c r="C1" s="1783"/>
      <c r="D1" s="1783"/>
      <c r="E1" s="1783"/>
      <c r="F1" s="1783"/>
    </row>
    <row r="2" spans="1:8" ht="17.25">
      <c r="A2" s="38"/>
      <c r="B2" s="38"/>
      <c r="C2" s="38"/>
      <c r="D2" s="38"/>
      <c r="E2" s="38"/>
      <c r="F2" s="38"/>
    </row>
    <row r="3" spans="1:8" ht="15.75">
      <c r="A3" s="1785" t="s">
        <v>101</v>
      </c>
      <c r="B3" s="1785" t="s">
        <v>1400</v>
      </c>
      <c r="C3" s="1784" t="s">
        <v>1401</v>
      </c>
      <c r="D3" s="1784"/>
      <c r="E3" s="1784"/>
      <c r="F3" s="1784"/>
    </row>
    <row r="4" spans="1:8" ht="15.75">
      <c r="A4" s="1785"/>
      <c r="B4" s="1785"/>
      <c r="C4" s="40" t="s">
        <v>1402</v>
      </c>
      <c r="D4" s="39" t="s">
        <v>1403</v>
      </c>
      <c r="E4" s="39" t="s">
        <v>1404</v>
      </c>
      <c r="F4" s="39" t="s">
        <v>18</v>
      </c>
    </row>
    <row r="5" spans="1:8" ht="17.25">
      <c r="A5" s="41">
        <v>1</v>
      </c>
      <c r="B5" s="42" t="s">
        <v>4</v>
      </c>
      <c r="C5" s="47">
        <f>+kategori!B15</f>
        <v>789</v>
      </c>
      <c r="D5" s="47">
        <f>+kategori!D15</f>
        <v>51</v>
      </c>
      <c r="E5" s="47">
        <f>+kategori!F15</f>
        <v>18</v>
      </c>
      <c r="F5" s="48">
        <f>SUM(C5:E5)</f>
        <v>858</v>
      </c>
      <c r="G5" s="1289" t="s">
        <v>1767</v>
      </c>
      <c r="H5" s="1289"/>
    </row>
    <row r="6" spans="1:8" s="37" customFormat="1" ht="17.25">
      <c r="A6" s="45">
        <v>2</v>
      </c>
      <c r="B6" s="46" t="s">
        <v>5</v>
      </c>
      <c r="C6" s="47">
        <f>+kategori!J15</f>
        <v>93</v>
      </c>
      <c r="D6" s="48">
        <f>+kategori!L15</f>
        <v>5</v>
      </c>
      <c r="E6" s="48">
        <f>+kategori!N15</f>
        <v>2</v>
      </c>
      <c r="F6" s="48">
        <f t="shared" ref="F6:F10" si="0">SUM(C6:E6)</f>
        <v>100</v>
      </c>
      <c r="G6" s="1289" t="s">
        <v>1453</v>
      </c>
      <c r="H6" s="1289"/>
    </row>
    <row r="7" spans="1:8" ht="17.25">
      <c r="A7" s="41">
        <v>3</v>
      </c>
      <c r="B7" s="49" t="s">
        <v>3</v>
      </c>
      <c r="C7" s="47">
        <f>+kategori!B41</f>
        <v>83</v>
      </c>
      <c r="D7" s="47">
        <f>+kategori!D41</f>
        <v>1</v>
      </c>
      <c r="E7" s="47">
        <f>+kategori!F41</f>
        <v>2</v>
      </c>
      <c r="F7" s="48">
        <f>SUM(C7:E7)</f>
        <v>86</v>
      </c>
      <c r="G7" s="1289" t="s">
        <v>1474</v>
      </c>
      <c r="H7" s="1289"/>
    </row>
    <row r="8" spans="1:8" ht="17.25">
      <c r="A8" s="41">
        <v>4</v>
      </c>
      <c r="B8" s="50" t="s">
        <v>1160</v>
      </c>
      <c r="C8" s="47">
        <f>+kategori!B28</f>
        <v>558</v>
      </c>
      <c r="D8" s="47">
        <f>+kategori!D28</f>
        <v>1</v>
      </c>
      <c r="E8" s="47">
        <f>+kategori!F28</f>
        <v>0</v>
      </c>
      <c r="F8" s="44">
        <f>SUM(C8:E8)</f>
        <v>559</v>
      </c>
      <c r="G8" s="1289" t="s">
        <v>1475</v>
      </c>
      <c r="H8" s="1289"/>
    </row>
    <row r="9" spans="1:8" ht="17.25">
      <c r="A9" s="51">
        <v>5</v>
      </c>
      <c r="B9" s="52" t="s">
        <v>9</v>
      </c>
      <c r="C9" s="47">
        <f>+kategori!J28</f>
        <v>438</v>
      </c>
      <c r="D9" s="47">
        <f>+kategori!L28</f>
        <v>5</v>
      </c>
      <c r="E9" s="47">
        <f>+kategori!N28</f>
        <v>0</v>
      </c>
      <c r="F9" s="44">
        <f>SUM(C9:E9)</f>
        <v>443</v>
      </c>
      <c r="G9" s="1289" t="s">
        <v>1476</v>
      </c>
      <c r="H9" s="1289"/>
    </row>
    <row r="10" spans="1:8" ht="20.25">
      <c r="A10" s="53"/>
      <c r="B10" s="54" t="s">
        <v>1405</v>
      </c>
      <c r="C10" s="55">
        <f>SUM(C5:C9)</f>
        <v>1961</v>
      </c>
      <c r="D10" s="56">
        <f>SUM(D5:D9)</f>
        <v>63</v>
      </c>
      <c r="E10" s="56">
        <f>SUM(E5:E9)</f>
        <v>22</v>
      </c>
      <c r="F10" s="57">
        <f t="shared" si="0"/>
        <v>2046</v>
      </c>
      <c r="G10" s="1341"/>
      <c r="H10" s="1341"/>
    </row>
    <row r="11" spans="1:8" ht="17.25">
      <c r="B11" s="58"/>
    </row>
    <row r="12" spans="1:8" ht="15.75">
      <c r="A12" s="1783" t="s">
        <v>1399</v>
      </c>
      <c r="B12" s="1783"/>
      <c r="C12" s="1783"/>
      <c r="D12" s="1783"/>
      <c r="E12" s="1783"/>
      <c r="F12" s="1783"/>
    </row>
    <row r="13" spans="1:8" ht="17.25">
      <c r="A13" s="38"/>
      <c r="B13" s="38"/>
      <c r="C13" s="38"/>
      <c r="D13" s="38"/>
      <c r="E13" s="38"/>
      <c r="F13" s="38"/>
    </row>
    <row r="14" spans="1:8" ht="15.75">
      <c r="A14" s="1785" t="s">
        <v>101</v>
      </c>
      <c r="B14" s="1785" t="s">
        <v>1400</v>
      </c>
      <c r="C14" s="1784" t="s">
        <v>1401</v>
      </c>
      <c r="D14" s="1784"/>
      <c r="E14" s="1784"/>
      <c r="F14" s="1784"/>
    </row>
    <row r="15" spans="1:8" ht="15.75">
      <c r="A15" s="1785"/>
      <c r="B15" s="1785"/>
      <c r="C15" s="39" t="s">
        <v>1402</v>
      </c>
      <c r="D15" s="39" t="s">
        <v>1403</v>
      </c>
      <c r="E15" s="39" t="s">
        <v>1404</v>
      </c>
      <c r="F15" s="39" t="s">
        <v>18</v>
      </c>
    </row>
    <row r="16" spans="1:8" ht="17.25">
      <c r="A16" s="41">
        <v>1</v>
      </c>
      <c r="B16" s="50" t="s">
        <v>1406</v>
      </c>
      <c r="C16" s="44">
        <f>+kategori!B66</f>
        <v>35</v>
      </c>
      <c r="D16" s="44">
        <f>+kategori!D66</f>
        <v>77</v>
      </c>
      <c r="E16" s="44">
        <f>+kategori!F66</f>
        <v>42</v>
      </c>
      <c r="F16" s="44">
        <f>SUM(C16:E16)</f>
        <v>154</v>
      </c>
    </row>
    <row r="17" spans="1:6" ht="17.25">
      <c r="A17" s="45">
        <v>2</v>
      </c>
      <c r="B17" s="59" t="s">
        <v>1397</v>
      </c>
      <c r="C17" s="44">
        <f>+kategori!J66</f>
        <v>0</v>
      </c>
      <c r="D17" s="44">
        <f>+kategori!L66</f>
        <v>0</v>
      </c>
      <c r="E17" s="44">
        <f>+kategori!N66</f>
        <v>9</v>
      </c>
      <c r="F17" s="44">
        <f t="shared" ref="F17:F18" si="1">SUM(C17:E17)</f>
        <v>9</v>
      </c>
    </row>
    <row r="18" spans="1:6" ht="17.25">
      <c r="A18" s="41">
        <v>3</v>
      </c>
      <c r="B18" s="50" t="s">
        <v>1398</v>
      </c>
      <c r="C18" s="44">
        <f>+kategori!B79</f>
        <v>0</v>
      </c>
      <c r="D18" s="44">
        <f>+kategori!D79</f>
        <v>9</v>
      </c>
      <c r="E18" s="44">
        <f>+kategori!F79</f>
        <v>14</v>
      </c>
      <c r="F18" s="44">
        <f t="shared" si="1"/>
        <v>23</v>
      </c>
    </row>
    <row r="19" spans="1:6" ht="20.25">
      <c r="A19" s="53"/>
      <c r="B19" s="54" t="s">
        <v>1405</v>
      </c>
      <c r="C19" s="55">
        <f>SUM(C16:C18)</f>
        <v>35</v>
      </c>
      <c r="D19" s="55">
        <f t="shared" ref="D19:F19" si="2">SUM(D16:D18)</f>
        <v>86</v>
      </c>
      <c r="E19" s="55">
        <f t="shared" si="2"/>
        <v>65</v>
      </c>
      <c r="F19" s="55">
        <f t="shared" si="2"/>
        <v>186</v>
      </c>
    </row>
  </sheetData>
  <mergeCells count="8">
    <mergeCell ref="A1:F1"/>
    <mergeCell ref="C3:F3"/>
    <mergeCell ref="A12:F12"/>
    <mergeCell ref="C14:F14"/>
    <mergeCell ref="A3:A4"/>
    <mergeCell ref="A14:A15"/>
    <mergeCell ref="B3:B4"/>
    <mergeCell ref="B14:B15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theme="0"/>
  </sheetPr>
  <dimension ref="A1:U46"/>
  <sheetViews>
    <sheetView view="pageBreakPreview" topLeftCell="A28" zoomScale="75" zoomScaleNormal="100" workbookViewId="0">
      <selection activeCell="Q59" sqref="Q59"/>
    </sheetView>
  </sheetViews>
  <sheetFormatPr defaultColWidth="18" defaultRowHeight="12.75"/>
  <cols>
    <col min="1" max="1" width="16.42578125" style="3" customWidth="1"/>
    <col min="2" max="2" width="9.85546875" style="4" customWidth="1"/>
    <col min="3" max="3" width="13.140625" style="4" customWidth="1"/>
    <col min="4" max="4" width="10" style="4" customWidth="1"/>
    <col min="5" max="5" width="11" style="4" customWidth="1"/>
    <col min="6" max="6" width="9.42578125" style="4" customWidth="1"/>
    <col min="7" max="7" width="12" style="4" customWidth="1"/>
    <col min="8" max="8" width="10.28515625" style="4" customWidth="1"/>
    <col min="9" max="9" width="11.140625" style="4" customWidth="1"/>
    <col min="10" max="10" width="9.5703125" style="4" customWidth="1"/>
    <col min="11" max="11" width="11" style="4" customWidth="1"/>
    <col min="12" max="12" width="9.7109375" style="4" customWidth="1"/>
    <col min="13" max="13" width="12.28515625" style="4" customWidth="1"/>
    <col min="14" max="14" width="9.42578125" style="4" customWidth="1"/>
    <col min="15" max="15" width="12.85546875" style="4" customWidth="1"/>
    <col min="16" max="16" width="13.42578125" style="4" customWidth="1"/>
    <col min="17" max="17" width="13.5703125" style="4" customWidth="1"/>
    <col min="18" max="16384" width="18" style="5"/>
  </cols>
  <sheetData>
    <row r="1" spans="1:21">
      <c r="A1" s="1790" t="s">
        <v>1407</v>
      </c>
      <c r="B1" s="1791"/>
      <c r="C1" s="1791"/>
      <c r="D1" s="1791"/>
      <c r="E1" s="1791"/>
      <c r="F1" s="1791"/>
      <c r="G1" s="1791"/>
      <c r="H1" s="1791"/>
      <c r="I1" s="1791"/>
      <c r="J1" s="1791"/>
      <c r="K1" s="1791"/>
      <c r="L1" s="1791"/>
      <c r="M1" s="1791"/>
      <c r="N1" s="1791"/>
      <c r="O1" s="1791"/>
      <c r="P1" s="1791"/>
      <c r="Q1" s="1792"/>
    </row>
    <row r="2" spans="1:21">
      <c r="A2" s="1793" t="s">
        <v>1</v>
      </c>
      <c r="B2" s="1794"/>
      <c r="C2" s="1794"/>
      <c r="D2" s="1794"/>
      <c r="E2" s="1794"/>
      <c r="F2" s="1794"/>
      <c r="G2" s="1794"/>
      <c r="H2" s="1794"/>
      <c r="I2" s="1794"/>
      <c r="J2" s="1794"/>
      <c r="K2" s="1794"/>
      <c r="L2" s="1794"/>
      <c r="M2" s="1794"/>
      <c r="N2" s="1794"/>
      <c r="O2" s="1794"/>
      <c r="P2" s="1794"/>
      <c r="Q2" s="1795"/>
    </row>
    <row r="3" spans="1:21">
      <c r="A3" s="6"/>
      <c r="B3" s="7"/>
      <c r="C3" s="7"/>
      <c r="D3" s="7"/>
      <c r="E3" s="7"/>
      <c r="F3" s="7"/>
      <c r="G3" s="7"/>
      <c r="H3" s="7"/>
      <c r="I3" s="7"/>
      <c r="J3" s="26"/>
      <c r="K3" s="26"/>
      <c r="L3" s="26"/>
      <c r="M3" s="26"/>
      <c r="N3" s="26"/>
      <c r="O3" s="26"/>
      <c r="P3" s="26"/>
      <c r="Q3" s="32"/>
    </row>
    <row r="4" spans="1:21">
      <c r="A4" s="1788" t="s">
        <v>2</v>
      </c>
      <c r="B4" s="1796" t="s">
        <v>1235</v>
      </c>
      <c r="C4" s="1797"/>
      <c r="D4" s="1796" t="s">
        <v>1273</v>
      </c>
      <c r="E4" s="1797"/>
      <c r="F4" s="1796" t="s">
        <v>1274</v>
      </c>
      <c r="G4" s="1797"/>
      <c r="H4" s="1796" t="s">
        <v>1275</v>
      </c>
      <c r="I4" s="1797"/>
      <c r="J4" s="1796" t="s">
        <v>1202</v>
      </c>
      <c r="K4" s="1797"/>
      <c r="L4" s="1796" t="s">
        <v>1276</v>
      </c>
      <c r="M4" s="1797"/>
      <c r="N4" s="1796" t="s">
        <v>1223</v>
      </c>
      <c r="O4" s="1798"/>
      <c r="P4" s="1796" t="s">
        <v>22</v>
      </c>
      <c r="Q4" s="1797"/>
    </row>
    <row r="5" spans="1:21" s="1" customFormat="1">
      <c r="A5" s="1789"/>
      <c r="B5" s="10" t="s">
        <v>59</v>
      </c>
      <c r="C5" s="11" t="s">
        <v>58</v>
      </c>
      <c r="D5" s="10" t="s">
        <v>59</v>
      </c>
      <c r="E5" s="11" t="s">
        <v>58</v>
      </c>
      <c r="F5" s="10" t="s">
        <v>59</v>
      </c>
      <c r="G5" s="11" t="s">
        <v>58</v>
      </c>
      <c r="H5" s="10" t="s">
        <v>59</v>
      </c>
      <c r="I5" s="11" t="s">
        <v>58</v>
      </c>
      <c r="J5" s="10" t="s">
        <v>59</v>
      </c>
      <c r="K5" s="11" t="s">
        <v>58</v>
      </c>
      <c r="L5" s="10" t="s">
        <v>59</v>
      </c>
      <c r="M5" s="11" t="s">
        <v>58</v>
      </c>
      <c r="N5" s="10" t="s">
        <v>59</v>
      </c>
      <c r="O5" s="21" t="s">
        <v>58</v>
      </c>
      <c r="P5" s="10" t="s">
        <v>59</v>
      </c>
      <c r="Q5" s="11" t="s">
        <v>58</v>
      </c>
    </row>
    <row r="6" spans="1:21" s="2" customFormat="1" ht="15.95" customHeight="1">
      <c r="A6" s="12" t="s">
        <v>1185</v>
      </c>
      <c r="B6" s="13">
        <v>64</v>
      </c>
      <c r="C6" s="14">
        <v>3636</v>
      </c>
      <c r="D6" s="13">
        <v>160</v>
      </c>
      <c r="E6" s="14">
        <v>5430</v>
      </c>
      <c r="F6" s="13">
        <v>123</v>
      </c>
      <c r="G6" s="14">
        <v>4420</v>
      </c>
      <c r="H6" s="13">
        <v>43</v>
      </c>
      <c r="I6" s="14">
        <v>1718</v>
      </c>
      <c r="J6" s="8">
        <v>188</v>
      </c>
      <c r="K6" s="9">
        <v>17342</v>
      </c>
      <c r="L6" s="13">
        <v>137</v>
      </c>
      <c r="M6" s="14">
        <v>6637</v>
      </c>
      <c r="N6" s="13">
        <v>143</v>
      </c>
      <c r="O6" s="29">
        <v>4157</v>
      </c>
      <c r="P6" s="16">
        <f>+B6+D6+F6+H6+J6+L6+N6</f>
        <v>858</v>
      </c>
      <c r="Q6" s="16">
        <f>+C6+E6+G6+I6+K6+M6+O6</f>
        <v>43340</v>
      </c>
    </row>
    <row r="7" spans="1:21" s="2" customFormat="1" ht="15.95" customHeight="1">
      <c r="A7" s="15" t="s">
        <v>1186</v>
      </c>
      <c r="B7" s="16">
        <v>47</v>
      </c>
      <c r="C7" s="17">
        <v>1621</v>
      </c>
      <c r="D7" s="16">
        <v>3</v>
      </c>
      <c r="E7" s="17">
        <v>130</v>
      </c>
      <c r="F7" s="16">
        <v>4</v>
      </c>
      <c r="G7" s="17">
        <v>259</v>
      </c>
      <c r="H7" s="16">
        <v>1</v>
      </c>
      <c r="I7" s="17">
        <v>558</v>
      </c>
      <c r="J7" s="16">
        <v>4</v>
      </c>
      <c r="K7" s="17">
        <v>163</v>
      </c>
      <c r="L7" s="16">
        <v>17</v>
      </c>
      <c r="M7" s="17">
        <v>381</v>
      </c>
      <c r="N7" s="16">
        <v>24</v>
      </c>
      <c r="O7" s="18">
        <v>946</v>
      </c>
      <c r="P7" s="16">
        <f t="shared" ref="P7:P42" si="0">+B7+D7+F7+H7+J7+L7+N7</f>
        <v>100</v>
      </c>
      <c r="Q7" s="16">
        <f t="shared" ref="Q7:Q42" si="1">+C7+E7+G7+I7+K7+M7+O7</f>
        <v>4058</v>
      </c>
    </row>
    <row r="8" spans="1:21" s="2" customFormat="1" ht="15.95" customHeight="1">
      <c r="A8" s="15" t="s">
        <v>1187</v>
      </c>
      <c r="B8" s="16">
        <v>8</v>
      </c>
      <c r="C8" s="17">
        <v>528</v>
      </c>
      <c r="D8" s="16">
        <v>8</v>
      </c>
      <c r="E8" s="17">
        <v>146</v>
      </c>
      <c r="F8" s="16">
        <v>24</v>
      </c>
      <c r="G8" s="17">
        <v>671</v>
      </c>
      <c r="H8" s="16">
        <v>12</v>
      </c>
      <c r="I8" s="17">
        <v>177</v>
      </c>
      <c r="J8" s="16">
        <v>17</v>
      </c>
      <c r="K8" s="17">
        <v>795</v>
      </c>
      <c r="L8" s="16">
        <v>15</v>
      </c>
      <c r="M8" s="17">
        <v>332</v>
      </c>
      <c r="N8" s="16">
        <v>2</v>
      </c>
      <c r="O8" s="18">
        <v>18</v>
      </c>
      <c r="P8" s="16">
        <f t="shared" si="0"/>
        <v>86</v>
      </c>
      <c r="Q8" s="16">
        <f t="shared" si="1"/>
        <v>2667</v>
      </c>
    </row>
    <row r="9" spans="1:21" s="2" customFormat="1" ht="15.95" customHeight="1">
      <c r="A9" s="15" t="s">
        <v>1188</v>
      </c>
      <c r="B9" s="16">
        <v>77</v>
      </c>
      <c r="C9" s="17">
        <v>2357</v>
      </c>
      <c r="D9" s="16">
        <v>101</v>
      </c>
      <c r="E9" s="17">
        <v>2231</v>
      </c>
      <c r="F9" s="16">
        <v>68</v>
      </c>
      <c r="G9" s="17">
        <v>2083</v>
      </c>
      <c r="H9" s="16">
        <v>113</v>
      </c>
      <c r="I9" s="17">
        <v>2738</v>
      </c>
      <c r="J9" s="16">
        <v>54</v>
      </c>
      <c r="K9" s="17">
        <v>2025</v>
      </c>
      <c r="L9" s="16">
        <v>58</v>
      </c>
      <c r="M9" s="17">
        <v>1592</v>
      </c>
      <c r="N9" s="16">
        <v>88</v>
      </c>
      <c r="O9" s="18">
        <v>2393</v>
      </c>
      <c r="P9" s="16">
        <f t="shared" si="0"/>
        <v>559</v>
      </c>
      <c r="Q9" s="16">
        <f t="shared" si="1"/>
        <v>15419</v>
      </c>
    </row>
    <row r="10" spans="1:21" s="2" customFormat="1" ht="15.95" customHeight="1">
      <c r="A10" s="15" t="s">
        <v>1190</v>
      </c>
      <c r="B10" s="16">
        <v>21</v>
      </c>
      <c r="C10" s="17">
        <v>816</v>
      </c>
      <c r="D10" s="16">
        <v>130</v>
      </c>
      <c r="E10" s="17">
        <v>4577</v>
      </c>
      <c r="F10" s="16">
        <v>40</v>
      </c>
      <c r="G10" s="17">
        <v>1789</v>
      </c>
      <c r="H10" s="16">
        <v>99</v>
      </c>
      <c r="I10" s="17">
        <v>2562</v>
      </c>
      <c r="J10" s="16">
        <v>66</v>
      </c>
      <c r="K10" s="17">
        <v>3869</v>
      </c>
      <c r="L10" s="16">
        <v>72</v>
      </c>
      <c r="M10" s="17">
        <v>2354</v>
      </c>
      <c r="N10" s="16">
        <v>15</v>
      </c>
      <c r="O10" s="18">
        <v>736</v>
      </c>
      <c r="P10" s="16">
        <f t="shared" si="0"/>
        <v>443</v>
      </c>
      <c r="Q10" s="16">
        <f t="shared" si="1"/>
        <v>16703</v>
      </c>
    </row>
    <row r="11" spans="1:21" s="2" customFormat="1" ht="15.95" customHeight="1">
      <c r="A11" s="15" t="s">
        <v>1230</v>
      </c>
      <c r="B11" s="16">
        <v>1</v>
      </c>
      <c r="C11" s="17">
        <v>60</v>
      </c>
      <c r="D11" s="18">
        <v>0</v>
      </c>
      <c r="E11" s="17">
        <v>0</v>
      </c>
      <c r="F11" s="16">
        <v>1</v>
      </c>
      <c r="G11" s="17">
        <v>120</v>
      </c>
      <c r="H11" s="18">
        <v>0</v>
      </c>
      <c r="I11" s="17">
        <v>0</v>
      </c>
      <c r="J11" s="18">
        <v>0</v>
      </c>
      <c r="K11" s="17">
        <v>0</v>
      </c>
      <c r="L11" s="18">
        <v>0</v>
      </c>
      <c r="M11" s="17">
        <v>0</v>
      </c>
      <c r="N11" s="18">
        <v>4</v>
      </c>
      <c r="O11" s="18">
        <v>30</v>
      </c>
      <c r="P11" s="16">
        <f t="shared" si="0"/>
        <v>6</v>
      </c>
      <c r="Q11" s="16">
        <f t="shared" si="1"/>
        <v>210</v>
      </c>
    </row>
    <row r="12" spans="1:21" s="3" customFormat="1" ht="15.75" customHeight="1">
      <c r="A12" s="15" t="s">
        <v>71</v>
      </c>
      <c r="B12" s="19">
        <v>4</v>
      </c>
      <c r="C12" s="17">
        <v>260</v>
      </c>
      <c r="D12" s="18">
        <v>5</v>
      </c>
      <c r="E12" s="17">
        <v>40</v>
      </c>
      <c r="F12" s="19">
        <v>2</v>
      </c>
      <c r="G12" s="17">
        <v>22</v>
      </c>
      <c r="H12" s="18">
        <v>2</v>
      </c>
      <c r="I12" s="17">
        <v>8</v>
      </c>
      <c r="J12" s="19">
        <v>5</v>
      </c>
      <c r="K12" s="17">
        <v>64</v>
      </c>
      <c r="L12" s="19">
        <v>4</v>
      </c>
      <c r="M12" s="17">
        <v>59</v>
      </c>
      <c r="N12" s="19">
        <v>6</v>
      </c>
      <c r="O12" s="18">
        <v>131</v>
      </c>
      <c r="P12" s="16">
        <f t="shared" si="0"/>
        <v>28</v>
      </c>
      <c r="Q12" s="16">
        <f t="shared" si="1"/>
        <v>584</v>
      </c>
    </row>
    <row r="13" spans="1:21" s="3" customFormat="1" ht="15.95" customHeight="1">
      <c r="A13" s="15" t="s">
        <v>1408</v>
      </c>
      <c r="B13" s="16">
        <v>0</v>
      </c>
      <c r="C13" s="17">
        <v>0</v>
      </c>
      <c r="D13" s="18">
        <v>0</v>
      </c>
      <c r="E13" s="17">
        <v>0</v>
      </c>
      <c r="F13" s="16">
        <v>4</v>
      </c>
      <c r="G13" s="17">
        <v>578520</v>
      </c>
      <c r="H13" s="16">
        <v>2</v>
      </c>
      <c r="I13" s="17">
        <v>184000</v>
      </c>
      <c r="J13" s="16">
        <v>1</v>
      </c>
      <c r="K13" s="17">
        <v>160000</v>
      </c>
      <c r="L13" s="16">
        <v>13</v>
      </c>
      <c r="M13" s="17">
        <v>1935000</v>
      </c>
      <c r="N13" s="16">
        <v>3</v>
      </c>
      <c r="O13" s="18">
        <v>648512</v>
      </c>
      <c r="P13" s="16">
        <f t="shared" si="0"/>
        <v>23</v>
      </c>
      <c r="Q13" s="16">
        <f t="shared" si="1"/>
        <v>3506032</v>
      </c>
    </row>
    <row r="14" spans="1:21" s="3" customFormat="1" ht="15.95" customHeight="1">
      <c r="A14" s="15" t="s">
        <v>55</v>
      </c>
      <c r="B14" s="16">
        <v>3</v>
      </c>
      <c r="C14" s="17">
        <v>1650000</v>
      </c>
      <c r="D14" s="18">
        <v>0</v>
      </c>
      <c r="E14" s="17">
        <v>0</v>
      </c>
      <c r="F14" s="16">
        <v>2</v>
      </c>
      <c r="G14" s="17">
        <v>1222080</v>
      </c>
      <c r="H14" s="16">
        <v>1</v>
      </c>
      <c r="I14" s="17">
        <v>800000</v>
      </c>
      <c r="J14" s="16">
        <v>0</v>
      </c>
      <c r="K14" s="17">
        <v>0</v>
      </c>
      <c r="L14" s="16">
        <v>1</v>
      </c>
      <c r="M14" s="17">
        <v>950000</v>
      </c>
      <c r="N14" s="16">
        <v>2</v>
      </c>
      <c r="O14" s="18">
        <v>1515936</v>
      </c>
      <c r="P14" s="16">
        <f t="shared" si="0"/>
        <v>9</v>
      </c>
      <c r="Q14" s="16">
        <f t="shared" si="1"/>
        <v>6138016</v>
      </c>
    </row>
    <row r="15" spans="1:21" s="3" customFormat="1" ht="15.95" customHeight="1">
      <c r="A15" s="15" t="s">
        <v>54</v>
      </c>
      <c r="B15" s="16">
        <v>18</v>
      </c>
      <c r="C15" s="17">
        <v>2072700</v>
      </c>
      <c r="D15" s="16">
        <v>20</v>
      </c>
      <c r="E15" s="17">
        <v>2222900</v>
      </c>
      <c r="F15" s="16">
        <v>10</v>
      </c>
      <c r="G15" s="17">
        <v>870500</v>
      </c>
      <c r="H15" s="16">
        <v>4</v>
      </c>
      <c r="I15" s="17">
        <v>712000</v>
      </c>
      <c r="J15" s="16">
        <v>19</v>
      </c>
      <c r="K15" s="17">
        <v>2323100</v>
      </c>
      <c r="L15" s="16">
        <v>25</v>
      </c>
      <c r="M15" s="17">
        <v>7691000</v>
      </c>
      <c r="N15" s="16">
        <v>58</v>
      </c>
      <c r="O15" s="18">
        <v>4033500</v>
      </c>
      <c r="P15" s="16">
        <f t="shared" si="0"/>
        <v>154</v>
      </c>
      <c r="Q15" s="16">
        <f t="shared" si="1"/>
        <v>19925700</v>
      </c>
    </row>
    <row r="16" spans="1:21" s="3" customFormat="1" ht="15.95" customHeight="1">
      <c r="A16" s="15" t="s">
        <v>1409</v>
      </c>
      <c r="B16" s="16">
        <v>18</v>
      </c>
      <c r="C16" s="17">
        <v>24720</v>
      </c>
      <c r="D16" s="16">
        <v>94</v>
      </c>
      <c r="E16" s="17">
        <v>86489</v>
      </c>
      <c r="F16" s="16">
        <v>26</v>
      </c>
      <c r="G16" s="17">
        <v>4556</v>
      </c>
      <c r="H16" s="16">
        <v>78</v>
      </c>
      <c r="I16" s="17">
        <v>6926</v>
      </c>
      <c r="J16" s="16">
        <v>14</v>
      </c>
      <c r="K16" s="17">
        <v>3185</v>
      </c>
      <c r="L16" s="16">
        <v>13</v>
      </c>
      <c r="M16" s="17">
        <v>1645</v>
      </c>
      <c r="N16" s="16">
        <v>24</v>
      </c>
      <c r="O16" s="18">
        <v>37427</v>
      </c>
      <c r="P16" s="16">
        <f t="shared" si="0"/>
        <v>267</v>
      </c>
      <c r="Q16" s="16">
        <f t="shared" si="1"/>
        <v>164948</v>
      </c>
      <c r="U16" s="33"/>
    </row>
    <row r="17" spans="1:21" s="3" customFormat="1" ht="15.95" customHeight="1">
      <c r="A17" s="15" t="s">
        <v>62</v>
      </c>
      <c r="B17" s="19">
        <v>0</v>
      </c>
      <c r="C17" s="17">
        <v>0</v>
      </c>
      <c r="D17" s="19">
        <v>0</v>
      </c>
      <c r="E17" s="17">
        <v>0</v>
      </c>
      <c r="F17" s="19">
        <v>0</v>
      </c>
      <c r="G17" s="17">
        <v>0</v>
      </c>
      <c r="H17" s="19">
        <v>0</v>
      </c>
      <c r="I17" s="17">
        <v>0</v>
      </c>
      <c r="J17" s="19">
        <v>0</v>
      </c>
      <c r="K17" s="17">
        <v>0</v>
      </c>
      <c r="L17" s="19">
        <v>0</v>
      </c>
      <c r="M17" s="17">
        <v>0</v>
      </c>
      <c r="N17" s="19">
        <v>0</v>
      </c>
      <c r="O17" s="18">
        <v>0</v>
      </c>
      <c r="P17" s="16">
        <f t="shared" si="0"/>
        <v>0</v>
      </c>
      <c r="Q17" s="16">
        <f t="shared" si="1"/>
        <v>0</v>
      </c>
    </row>
    <row r="18" spans="1:21" s="3" customFormat="1" ht="15.95" customHeight="1">
      <c r="A18" s="15" t="s">
        <v>64</v>
      </c>
      <c r="B18" s="19">
        <v>5</v>
      </c>
      <c r="C18" s="17">
        <v>1750</v>
      </c>
      <c r="D18" s="16">
        <v>10</v>
      </c>
      <c r="E18" s="17">
        <v>500</v>
      </c>
      <c r="F18" s="16">
        <v>6</v>
      </c>
      <c r="G18" s="17">
        <v>1077</v>
      </c>
      <c r="H18" s="19">
        <v>9</v>
      </c>
      <c r="I18" s="17">
        <v>357</v>
      </c>
      <c r="J18" s="16">
        <v>4</v>
      </c>
      <c r="K18" s="17">
        <v>620</v>
      </c>
      <c r="L18" s="16">
        <v>4</v>
      </c>
      <c r="M18" s="17">
        <v>40250</v>
      </c>
      <c r="N18" s="16">
        <v>2</v>
      </c>
      <c r="O18" s="18">
        <v>65</v>
      </c>
      <c r="P18" s="16">
        <f t="shared" si="0"/>
        <v>40</v>
      </c>
      <c r="Q18" s="16">
        <f t="shared" si="1"/>
        <v>44619</v>
      </c>
      <c r="U18" s="33"/>
    </row>
    <row r="19" spans="1:21" s="3" customFormat="1" ht="15.95" customHeight="1">
      <c r="A19" s="15" t="s">
        <v>1410</v>
      </c>
      <c r="B19" s="16">
        <v>2</v>
      </c>
      <c r="C19" s="17">
        <v>500</v>
      </c>
      <c r="D19" s="19">
        <v>33</v>
      </c>
      <c r="E19" s="17">
        <v>31197</v>
      </c>
      <c r="F19" s="16">
        <v>7</v>
      </c>
      <c r="G19" s="17">
        <v>185</v>
      </c>
      <c r="H19" s="19">
        <v>1</v>
      </c>
      <c r="I19" s="17">
        <v>120</v>
      </c>
      <c r="J19" s="16">
        <v>3</v>
      </c>
      <c r="K19" s="17">
        <v>365</v>
      </c>
      <c r="L19" s="16">
        <v>6</v>
      </c>
      <c r="M19" s="17">
        <v>300</v>
      </c>
      <c r="N19" s="16">
        <v>10</v>
      </c>
      <c r="O19" s="18">
        <v>258</v>
      </c>
      <c r="P19" s="16">
        <f t="shared" si="0"/>
        <v>62</v>
      </c>
      <c r="Q19" s="16">
        <f t="shared" si="1"/>
        <v>32925</v>
      </c>
    </row>
    <row r="20" spans="1:21" s="3" customFormat="1" ht="15.95" customHeight="1">
      <c r="A20" s="15" t="s">
        <v>1315</v>
      </c>
      <c r="B20" s="19">
        <v>2</v>
      </c>
      <c r="C20" s="17">
        <v>1400</v>
      </c>
      <c r="D20" s="16">
        <v>0</v>
      </c>
      <c r="E20" s="17">
        <v>0</v>
      </c>
      <c r="F20" s="16">
        <v>1</v>
      </c>
      <c r="G20" s="17">
        <v>150000</v>
      </c>
      <c r="H20" s="19">
        <v>0</v>
      </c>
      <c r="I20" s="17">
        <v>0</v>
      </c>
      <c r="J20" s="19">
        <v>1</v>
      </c>
      <c r="K20" s="17">
        <v>500</v>
      </c>
      <c r="L20" s="19">
        <v>0</v>
      </c>
      <c r="M20" s="17">
        <v>0</v>
      </c>
      <c r="N20" s="16">
        <v>0</v>
      </c>
      <c r="O20" s="18">
        <v>0</v>
      </c>
      <c r="P20" s="16">
        <f t="shared" si="0"/>
        <v>4</v>
      </c>
      <c r="Q20" s="16">
        <f t="shared" si="1"/>
        <v>151900</v>
      </c>
    </row>
    <row r="21" spans="1:21" s="3" customFormat="1" ht="15.95" customHeight="1">
      <c r="A21" s="15" t="s">
        <v>68</v>
      </c>
      <c r="B21" s="19">
        <v>0</v>
      </c>
      <c r="C21" s="17">
        <v>0</v>
      </c>
      <c r="D21" s="18">
        <v>0</v>
      </c>
      <c r="E21" s="17">
        <v>0</v>
      </c>
      <c r="F21" s="18">
        <v>0</v>
      </c>
      <c r="G21" s="17">
        <v>0</v>
      </c>
      <c r="H21" s="19">
        <v>0</v>
      </c>
      <c r="I21" s="17">
        <v>0</v>
      </c>
      <c r="J21" s="19">
        <v>0</v>
      </c>
      <c r="K21" s="17">
        <v>0</v>
      </c>
      <c r="L21" s="19">
        <v>0</v>
      </c>
      <c r="M21" s="17">
        <v>0</v>
      </c>
      <c r="N21" s="19">
        <v>0</v>
      </c>
      <c r="O21" s="18">
        <v>0</v>
      </c>
      <c r="P21" s="16">
        <f t="shared" si="0"/>
        <v>0</v>
      </c>
      <c r="Q21" s="16">
        <f t="shared" si="1"/>
        <v>0</v>
      </c>
    </row>
    <row r="22" spans="1:21" s="3" customFormat="1" ht="15.95" customHeight="1">
      <c r="A22" s="15" t="s">
        <v>67</v>
      </c>
      <c r="B22" s="19">
        <v>0</v>
      </c>
      <c r="C22" s="17">
        <v>0</v>
      </c>
      <c r="D22" s="19">
        <v>0</v>
      </c>
      <c r="E22" s="17">
        <v>0</v>
      </c>
      <c r="F22" s="19">
        <v>0</v>
      </c>
      <c r="G22" s="17">
        <v>0</v>
      </c>
      <c r="H22" s="19">
        <v>0</v>
      </c>
      <c r="I22" s="17">
        <v>0</v>
      </c>
      <c r="J22" s="19">
        <v>0</v>
      </c>
      <c r="K22" s="17">
        <v>0</v>
      </c>
      <c r="L22" s="19"/>
      <c r="M22" s="17">
        <v>0</v>
      </c>
      <c r="N22" s="19">
        <v>0</v>
      </c>
      <c r="O22" s="18">
        <v>0</v>
      </c>
      <c r="P22" s="16">
        <f t="shared" si="0"/>
        <v>0</v>
      </c>
      <c r="Q22" s="16">
        <f t="shared" si="1"/>
        <v>0</v>
      </c>
    </row>
    <row r="23" spans="1:21" s="3" customFormat="1" ht="15.95" customHeight="1">
      <c r="A23" s="15" t="s">
        <v>83</v>
      </c>
      <c r="B23" s="19">
        <v>0</v>
      </c>
      <c r="C23" s="17">
        <v>0</v>
      </c>
      <c r="D23" s="19">
        <v>0</v>
      </c>
      <c r="E23" s="17">
        <v>0</v>
      </c>
      <c r="F23" s="19">
        <v>0</v>
      </c>
      <c r="G23" s="17">
        <v>0</v>
      </c>
      <c r="H23" s="19">
        <v>0</v>
      </c>
      <c r="I23" s="17">
        <v>0</v>
      </c>
      <c r="J23" s="19">
        <v>0</v>
      </c>
      <c r="K23" s="17">
        <v>0</v>
      </c>
      <c r="L23" s="16">
        <v>0</v>
      </c>
      <c r="M23" s="17">
        <v>0</v>
      </c>
      <c r="N23" s="16">
        <v>0</v>
      </c>
      <c r="O23" s="18">
        <v>0</v>
      </c>
      <c r="P23" s="16">
        <f t="shared" si="0"/>
        <v>0</v>
      </c>
      <c r="Q23" s="16">
        <f t="shared" si="1"/>
        <v>0</v>
      </c>
      <c r="R23" s="33"/>
    </row>
    <row r="24" spans="1:21" s="3" customFormat="1" ht="15.95" customHeight="1">
      <c r="A24" s="15" t="s">
        <v>80</v>
      </c>
      <c r="B24" s="19">
        <v>1</v>
      </c>
      <c r="C24" s="17">
        <v>6</v>
      </c>
      <c r="D24" s="19">
        <v>0</v>
      </c>
      <c r="E24" s="17">
        <v>0</v>
      </c>
      <c r="F24" s="19">
        <v>0</v>
      </c>
      <c r="G24" s="17">
        <v>0</v>
      </c>
      <c r="H24" s="19">
        <v>1</v>
      </c>
      <c r="I24" s="17">
        <v>3</v>
      </c>
      <c r="J24" s="19">
        <v>0</v>
      </c>
      <c r="K24" s="17">
        <v>0</v>
      </c>
      <c r="L24" s="18">
        <v>0</v>
      </c>
      <c r="M24" s="17">
        <v>0</v>
      </c>
      <c r="N24" s="16">
        <v>3</v>
      </c>
      <c r="O24" s="18">
        <v>16</v>
      </c>
      <c r="P24" s="16">
        <f t="shared" si="0"/>
        <v>5</v>
      </c>
      <c r="Q24" s="16">
        <f t="shared" si="1"/>
        <v>25</v>
      </c>
    </row>
    <row r="25" spans="1:21" s="3" customFormat="1" ht="15.95" customHeight="1">
      <c r="A25" s="15" t="s">
        <v>77</v>
      </c>
      <c r="B25" s="19">
        <v>0</v>
      </c>
      <c r="C25" s="17">
        <v>0</v>
      </c>
      <c r="D25" s="19">
        <v>0</v>
      </c>
      <c r="E25" s="17">
        <v>0</v>
      </c>
      <c r="F25" s="19">
        <v>0</v>
      </c>
      <c r="G25" s="17">
        <v>0</v>
      </c>
      <c r="H25" s="19">
        <v>0</v>
      </c>
      <c r="I25" s="17">
        <v>0</v>
      </c>
      <c r="J25" s="19">
        <v>0</v>
      </c>
      <c r="K25" s="17">
        <v>0</v>
      </c>
      <c r="L25" s="18">
        <v>0</v>
      </c>
      <c r="M25" s="17">
        <v>0</v>
      </c>
      <c r="N25" s="16">
        <v>0</v>
      </c>
      <c r="O25" s="18">
        <v>0</v>
      </c>
      <c r="P25" s="16">
        <f t="shared" si="0"/>
        <v>0</v>
      </c>
      <c r="Q25" s="16">
        <f t="shared" si="1"/>
        <v>0</v>
      </c>
    </row>
    <row r="26" spans="1:21" s="3" customFormat="1" ht="15.95" customHeight="1">
      <c r="A26" s="15" t="s">
        <v>79</v>
      </c>
      <c r="B26" s="19">
        <v>0</v>
      </c>
      <c r="C26" s="17">
        <v>0</v>
      </c>
      <c r="D26" s="19">
        <v>0</v>
      </c>
      <c r="E26" s="17">
        <v>0</v>
      </c>
      <c r="F26" s="19">
        <v>0</v>
      </c>
      <c r="G26" s="17">
        <v>0</v>
      </c>
      <c r="H26" s="19">
        <v>0</v>
      </c>
      <c r="I26" s="17">
        <v>0</v>
      </c>
      <c r="J26" s="19">
        <v>0</v>
      </c>
      <c r="K26" s="17">
        <v>0</v>
      </c>
      <c r="L26" s="18">
        <v>0</v>
      </c>
      <c r="M26" s="17">
        <v>0</v>
      </c>
      <c r="N26" s="16">
        <v>0</v>
      </c>
      <c r="O26" s="18">
        <v>0</v>
      </c>
      <c r="P26" s="16">
        <f t="shared" si="0"/>
        <v>0</v>
      </c>
      <c r="Q26" s="16">
        <f t="shared" si="1"/>
        <v>0</v>
      </c>
    </row>
    <row r="27" spans="1:21" s="3" customFormat="1" ht="15.95" customHeight="1">
      <c r="A27" s="15" t="s">
        <v>72</v>
      </c>
      <c r="B27" s="16">
        <v>3</v>
      </c>
      <c r="C27" s="17">
        <v>4680</v>
      </c>
      <c r="D27" s="19">
        <v>4</v>
      </c>
      <c r="E27" s="17">
        <v>500</v>
      </c>
      <c r="F27" s="19">
        <v>3</v>
      </c>
      <c r="G27" s="17">
        <v>85</v>
      </c>
      <c r="H27" s="19">
        <v>2</v>
      </c>
      <c r="I27" s="17">
        <v>30</v>
      </c>
      <c r="J27" s="19">
        <v>3</v>
      </c>
      <c r="K27" s="17">
        <v>758</v>
      </c>
      <c r="L27" s="16">
        <v>1</v>
      </c>
      <c r="M27" s="17">
        <v>860</v>
      </c>
      <c r="N27" s="16">
        <v>7</v>
      </c>
      <c r="O27" s="18">
        <v>388</v>
      </c>
      <c r="P27" s="16">
        <f>+N27+L27+J27+H27+F27+D27+B27</f>
        <v>23</v>
      </c>
      <c r="Q27" s="16">
        <f t="shared" si="1"/>
        <v>7301</v>
      </c>
    </row>
    <row r="28" spans="1:21" s="3" customFormat="1" ht="15.95" customHeight="1">
      <c r="A28" s="15" t="s">
        <v>1210</v>
      </c>
      <c r="B28" s="19">
        <v>0</v>
      </c>
      <c r="C28" s="17">
        <v>0</v>
      </c>
      <c r="D28" s="19">
        <v>0</v>
      </c>
      <c r="E28" s="17">
        <v>0</v>
      </c>
      <c r="F28" s="19">
        <v>0</v>
      </c>
      <c r="G28" s="17">
        <v>0</v>
      </c>
      <c r="H28" s="19">
        <v>0</v>
      </c>
      <c r="I28" s="17">
        <v>0</v>
      </c>
      <c r="J28" s="19">
        <v>0</v>
      </c>
      <c r="K28" s="17">
        <v>0</v>
      </c>
      <c r="L28" s="16">
        <v>1</v>
      </c>
      <c r="M28" s="17">
        <v>380</v>
      </c>
      <c r="N28" s="16">
        <v>0</v>
      </c>
      <c r="O28" s="18">
        <v>0</v>
      </c>
      <c r="P28" s="16">
        <f t="shared" si="0"/>
        <v>1</v>
      </c>
      <c r="Q28" s="16">
        <v>380</v>
      </c>
    </row>
    <row r="29" spans="1:21" s="3" customFormat="1" ht="15.95" customHeight="1">
      <c r="A29" s="15" t="s">
        <v>70</v>
      </c>
      <c r="B29" s="16">
        <v>6</v>
      </c>
      <c r="C29" s="17">
        <v>72</v>
      </c>
      <c r="D29" s="16">
        <v>0</v>
      </c>
      <c r="E29" s="17">
        <v>0</v>
      </c>
      <c r="F29" s="19">
        <v>4</v>
      </c>
      <c r="G29" s="17">
        <v>88</v>
      </c>
      <c r="H29" s="19">
        <v>2</v>
      </c>
      <c r="I29" s="17">
        <v>20</v>
      </c>
      <c r="J29" s="19">
        <v>0</v>
      </c>
      <c r="K29" s="17">
        <v>0</v>
      </c>
      <c r="L29" s="16">
        <v>0</v>
      </c>
      <c r="M29" s="17">
        <v>0</v>
      </c>
      <c r="N29" s="16">
        <v>4</v>
      </c>
      <c r="O29" s="18">
        <v>22</v>
      </c>
      <c r="P29" s="16">
        <f t="shared" si="0"/>
        <v>16</v>
      </c>
      <c r="Q29" s="16">
        <f t="shared" si="1"/>
        <v>202</v>
      </c>
    </row>
    <row r="30" spans="1:21" s="3" customFormat="1" ht="15.95" customHeight="1">
      <c r="A30" s="15" t="s">
        <v>1411</v>
      </c>
      <c r="B30" s="19">
        <v>0</v>
      </c>
      <c r="C30" s="17">
        <v>0</v>
      </c>
      <c r="D30" s="19">
        <v>0</v>
      </c>
      <c r="E30" s="17">
        <v>0</v>
      </c>
      <c r="F30" s="19">
        <v>0</v>
      </c>
      <c r="G30" s="17">
        <v>0</v>
      </c>
      <c r="H30" s="19">
        <v>0</v>
      </c>
      <c r="I30" s="17">
        <v>0</v>
      </c>
      <c r="J30" s="19">
        <v>0</v>
      </c>
      <c r="K30" s="17">
        <v>0</v>
      </c>
      <c r="L30" s="19">
        <v>0</v>
      </c>
      <c r="M30" s="17">
        <v>0</v>
      </c>
      <c r="N30" s="16">
        <v>0</v>
      </c>
      <c r="O30" s="18">
        <v>0</v>
      </c>
      <c r="P30" s="16">
        <f t="shared" si="0"/>
        <v>0</v>
      </c>
      <c r="Q30" s="16">
        <f t="shared" si="1"/>
        <v>0</v>
      </c>
    </row>
    <row r="31" spans="1:21" s="3" customFormat="1" ht="15.95" customHeight="1">
      <c r="A31" s="15" t="s">
        <v>89</v>
      </c>
      <c r="B31" s="19">
        <v>0</v>
      </c>
      <c r="C31" s="17">
        <v>0</v>
      </c>
      <c r="D31" s="19">
        <v>0</v>
      </c>
      <c r="E31" s="17">
        <v>0</v>
      </c>
      <c r="F31" s="19">
        <v>0</v>
      </c>
      <c r="G31" s="17">
        <v>0</v>
      </c>
      <c r="H31" s="19">
        <v>0</v>
      </c>
      <c r="I31" s="17">
        <v>0</v>
      </c>
      <c r="J31" s="19">
        <v>0</v>
      </c>
      <c r="K31" s="17">
        <v>0</v>
      </c>
      <c r="L31" s="19">
        <v>0</v>
      </c>
      <c r="M31" s="17">
        <v>0</v>
      </c>
      <c r="N31" s="16">
        <v>0</v>
      </c>
      <c r="O31" s="18">
        <v>0</v>
      </c>
      <c r="P31" s="16">
        <f t="shared" si="0"/>
        <v>0</v>
      </c>
      <c r="Q31" s="16">
        <f t="shared" si="1"/>
        <v>0</v>
      </c>
    </row>
    <row r="32" spans="1:21" s="3" customFormat="1" ht="15.95" customHeight="1">
      <c r="A32" s="15" t="s">
        <v>1412</v>
      </c>
      <c r="B32" s="19">
        <v>0</v>
      </c>
      <c r="C32" s="17">
        <v>0</v>
      </c>
      <c r="D32" s="19">
        <v>0</v>
      </c>
      <c r="E32" s="17">
        <v>0</v>
      </c>
      <c r="F32" s="19">
        <v>0</v>
      </c>
      <c r="G32" s="17">
        <v>0</v>
      </c>
      <c r="H32" s="19">
        <v>0</v>
      </c>
      <c r="I32" s="17">
        <v>0</v>
      </c>
      <c r="J32" s="19">
        <v>1</v>
      </c>
      <c r="K32" s="17">
        <v>10</v>
      </c>
      <c r="L32" s="19">
        <v>0</v>
      </c>
      <c r="M32" s="17">
        <v>0</v>
      </c>
      <c r="N32" s="16">
        <v>0</v>
      </c>
      <c r="O32" s="18">
        <v>0</v>
      </c>
      <c r="P32" s="16">
        <f t="shared" si="0"/>
        <v>1</v>
      </c>
      <c r="Q32" s="16">
        <f t="shared" si="1"/>
        <v>10</v>
      </c>
    </row>
    <row r="33" spans="1:20" s="3" customFormat="1" ht="15.95" customHeight="1">
      <c r="A33" s="15" t="s">
        <v>1413</v>
      </c>
      <c r="B33" s="19">
        <v>0</v>
      </c>
      <c r="C33" s="17">
        <v>0</v>
      </c>
      <c r="D33" s="19">
        <v>0</v>
      </c>
      <c r="E33" s="17">
        <v>0</v>
      </c>
      <c r="F33" s="19">
        <v>0</v>
      </c>
      <c r="G33" s="17">
        <v>0</v>
      </c>
      <c r="H33" s="19">
        <v>0</v>
      </c>
      <c r="I33" s="17">
        <v>0</v>
      </c>
      <c r="J33" s="19">
        <v>0</v>
      </c>
      <c r="K33" s="17">
        <v>0</v>
      </c>
      <c r="L33" s="19">
        <v>0</v>
      </c>
      <c r="M33" s="17">
        <v>0</v>
      </c>
      <c r="N33" s="19">
        <v>0</v>
      </c>
      <c r="O33" s="17">
        <v>0</v>
      </c>
      <c r="P33" s="16">
        <f t="shared" si="0"/>
        <v>0</v>
      </c>
      <c r="Q33" s="16">
        <f t="shared" si="1"/>
        <v>0</v>
      </c>
    </row>
    <row r="34" spans="1:20" s="3" customFormat="1" ht="15.95" customHeight="1">
      <c r="A34" s="15" t="s">
        <v>95</v>
      </c>
      <c r="B34" s="19">
        <v>0</v>
      </c>
      <c r="C34" s="17">
        <v>0</v>
      </c>
      <c r="D34" s="19">
        <v>0</v>
      </c>
      <c r="E34" s="17">
        <v>0</v>
      </c>
      <c r="F34" s="19">
        <v>0</v>
      </c>
      <c r="G34" s="17">
        <v>0</v>
      </c>
      <c r="H34" s="19">
        <v>0</v>
      </c>
      <c r="I34" s="17">
        <v>0</v>
      </c>
      <c r="J34" s="19">
        <v>0</v>
      </c>
      <c r="K34" s="17">
        <v>0</v>
      </c>
      <c r="L34" s="19">
        <v>0</v>
      </c>
      <c r="M34" s="17">
        <v>0</v>
      </c>
      <c r="N34" s="19">
        <v>0</v>
      </c>
      <c r="O34" s="17">
        <v>0</v>
      </c>
      <c r="P34" s="16">
        <f t="shared" si="0"/>
        <v>0</v>
      </c>
      <c r="Q34" s="16">
        <f t="shared" si="1"/>
        <v>0</v>
      </c>
    </row>
    <row r="35" spans="1:20" s="3" customFormat="1" ht="15.95" customHeight="1">
      <c r="A35" s="15" t="s">
        <v>1328</v>
      </c>
      <c r="B35" s="19">
        <v>0</v>
      </c>
      <c r="C35" s="17">
        <v>0</v>
      </c>
      <c r="D35" s="19">
        <v>0</v>
      </c>
      <c r="E35" s="17">
        <v>0</v>
      </c>
      <c r="F35" s="19">
        <v>0</v>
      </c>
      <c r="G35" s="17">
        <v>0</v>
      </c>
      <c r="H35" s="19">
        <v>2</v>
      </c>
      <c r="I35" s="17">
        <v>56</v>
      </c>
      <c r="J35" s="19">
        <v>1</v>
      </c>
      <c r="K35" s="17">
        <v>2</v>
      </c>
      <c r="L35" s="19">
        <v>0</v>
      </c>
      <c r="M35" s="17">
        <v>0</v>
      </c>
      <c r="N35" s="19">
        <v>0</v>
      </c>
      <c r="O35" s="17">
        <v>0</v>
      </c>
      <c r="P35" s="16">
        <f t="shared" si="0"/>
        <v>3</v>
      </c>
      <c r="Q35" s="16">
        <f t="shared" si="1"/>
        <v>58</v>
      </c>
      <c r="R35" s="34"/>
      <c r="S35" s="34"/>
      <c r="T35" s="34"/>
    </row>
    <row r="36" spans="1:20" s="3" customFormat="1" ht="15.95" customHeight="1">
      <c r="A36" s="15" t="s">
        <v>1327</v>
      </c>
      <c r="B36" s="19">
        <v>0</v>
      </c>
      <c r="C36" s="17">
        <v>0</v>
      </c>
      <c r="D36" s="19">
        <v>0</v>
      </c>
      <c r="E36" s="17">
        <v>0</v>
      </c>
      <c r="F36" s="19">
        <v>0</v>
      </c>
      <c r="G36" s="17">
        <v>0</v>
      </c>
      <c r="H36" s="19">
        <v>0</v>
      </c>
      <c r="I36" s="17">
        <v>0</v>
      </c>
      <c r="J36" s="19">
        <v>0</v>
      </c>
      <c r="K36" s="17">
        <v>0</v>
      </c>
      <c r="L36" s="19">
        <v>0</v>
      </c>
      <c r="M36" s="17">
        <v>0</v>
      </c>
      <c r="N36" s="19">
        <v>0</v>
      </c>
      <c r="O36" s="17">
        <v>0</v>
      </c>
      <c r="P36" s="16">
        <f t="shared" si="0"/>
        <v>0</v>
      </c>
      <c r="Q36" s="16">
        <f t="shared" si="1"/>
        <v>0</v>
      </c>
      <c r="R36" s="34"/>
      <c r="S36" s="34"/>
      <c r="T36" s="34"/>
    </row>
    <row r="37" spans="1:20" s="3" customFormat="1" ht="15.95" customHeight="1">
      <c r="A37" s="15" t="s">
        <v>88</v>
      </c>
      <c r="B37" s="19">
        <v>0</v>
      </c>
      <c r="C37" s="17">
        <v>0</v>
      </c>
      <c r="D37" s="19">
        <v>0</v>
      </c>
      <c r="E37" s="17">
        <v>0</v>
      </c>
      <c r="F37" s="19">
        <v>0</v>
      </c>
      <c r="G37" s="17">
        <v>0</v>
      </c>
      <c r="H37" s="19">
        <v>0</v>
      </c>
      <c r="I37" s="17">
        <v>0</v>
      </c>
      <c r="J37" s="19">
        <v>0</v>
      </c>
      <c r="K37" s="17">
        <v>0</v>
      </c>
      <c r="L37" s="19">
        <v>0</v>
      </c>
      <c r="M37" s="17">
        <v>0</v>
      </c>
      <c r="N37" s="19">
        <v>0</v>
      </c>
      <c r="O37" s="17">
        <v>0</v>
      </c>
      <c r="P37" s="16">
        <f t="shared" si="0"/>
        <v>0</v>
      </c>
      <c r="Q37" s="16">
        <f t="shared" si="1"/>
        <v>0</v>
      </c>
      <c r="R37" s="34"/>
      <c r="S37" s="34"/>
      <c r="T37" s="34"/>
    </row>
    <row r="38" spans="1:20" s="3" customFormat="1" ht="15.95" customHeight="1">
      <c r="A38" s="15" t="s">
        <v>91</v>
      </c>
      <c r="B38" s="19">
        <v>0</v>
      </c>
      <c r="C38" s="17">
        <v>0</v>
      </c>
      <c r="D38" s="19">
        <v>0</v>
      </c>
      <c r="E38" s="17">
        <v>0</v>
      </c>
      <c r="F38" s="19">
        <v>0</v>
      </c>
      <c r="G38" s="17">
        <v>0</v>
      </c>
      <c r="H38" s="19">
        <v>0</v>
      </c>
      <c r="I38" s="17">
        <v>0</v>
      </c>
      <c r="J38" s="19">
        <v>0</v>
      </c>
      <c r="K38" s="17">
        <v>0</v>
      </c>
      <c r="L38" s="19">
        <v>0</v>
      </c>
      <c r="M38" s="17">
        <v>0</v>
      </c>
      <c r="N38" s="19">
        <v>0</v>
      </c>
      <c r="O38" s="17">
        <v>0</v>
      </c>
      <c r="P38" s="16">
        <f t="shared" si="0"/>
        <v>0</v>
      </c>
      <c r="Q38" s="16">
        <f t="shared" si="1"/>
        <v>0</v>
      </c>
      <c r="R38" s="34"/>
      <c r="S38" s="34"/>
      <c r="T38" s="34"/>
    </row>
    <row r="39" spans="1:20" s="3" customFormat="1" ht="15.95" customHeight="1">
      <c r="A39" s="15" t="s">
        <v>96</v>
      </c>
      <c r="B39" s="19">
        <v>4</v>
      </c>
      <c r="C39" s="17">
        <v>230</v>
      </c>
      <c r="D39" s="19">
        <v>0</v>
      </c>
      <c r="E39" s="17">
        <v>0</v>
      </c>
      <c r="F39" s="19">
        <v>1</v>
      </c>
      <c r="G39" s="17">
        <v>55</v>
      </c>
      <c r="H39" s="19">
        <v>0</v>
      </c>
      <c r="I39" s="17">
        <v>0</v>
      </c>
      <c r="J39" s="19">
        <v>0</v>
      </c>
      <c r="K39" s="17">
        <v>0</v>
      </c>
      <c r="L39" s="19">
        <v>0</v>
      </c>
      <c r="M39" s="17">
        <v>0</v>
      </c>
      <c r="N39" s="16">
        <v>2</v>
      </c>
      <c r="O39" s="18">
        <v>41</v>
      </c>
      <c r="P39" s="16">
        <f t="shared" si="0"/>
        <v>7</v>
      </c>
      <c r="Q39" s="16">
        <f t="shared" si="1"/>
        <v>326</v>
      </c>
      <c r="R39" s="34"/>
      <c r="S39" s="34"/>
      <c r="T39" s="34"/>
    </row>
    <row r="40" spans="1:20" s="3" customFormat="1" ht="15.95" customHeight="1">
      <c r="A40" s="15" t="s">
        <v>78</v>
      </c>
      <c r="B40" s="19">
        <v>0</v>
      </c>
      <c r="C40" s="17">
        <v>0</v>
      </c>
      <c r="D40" s="19">
        <v>0</v>
      </c>
      <c r="E40" s="17">
        <v>0</v>
      </c>
      <c r="F40" s="19">
        <v>0</v>
      </c>
      <c r="G40" s="17">
        <v>0</v>
      </c>
      <c r="H40" s="19">
        <v>0</v>
      </c>
      <c r="I40" s="17">
        <v>0</v>
      </c>
      <c r="J40" s="19">
        <v>0</v>
      </c>
      <c r="K40" s="17">
        <v>0</v>
      </c>
      <c r="L40" s="19">
        <v>0</v>
      </c>
      <c r="M40" s="17">
        <v>0</v>
      </c>
      <c r="N40" s="16">
        <v>0</v>
      </c>
      <c r="O40" s="18">
        <v>0</v>
      </c>
      <c r="P40" s="16">
        <f t="shared" si="0"/>
        <v>0</v>
      </c>
      <c r="Q40" s="16">
        <f t="shared" si="1"/>
        <v>0</v>
      </c>
      <c r="R40" s="34"/>
      <c r="S40" s="34"/>
      <c r="T40" s="34"/>
    </row>
    <row r="41" spans="1:20" s="3" customFormat="1" ht="15.95" customHeight="1">
      <c r="A41" s="15" t="s">
        <v>93</v>
      </c>
      <c r="B41" s="19">
        <v>0</v>
      </c>
      <c r="C41" s="17">
        <v>0</v>
      </c>
      <c r="D41" s="19">
        <v>0</v>
      </c>
      <c r="E41" s="17">
        <v>0</v>
      </c>
      <c r="F41" s="19">
        <v>0</v>
      </c>
      <c r="G41" s="17">
        <v>0</v>
      </c>
      <c r="H41" s="19">
        <v>1</v>
      </c>
      <c r="I41" s="17">
        <v>1</v>
      </c>
      <c r="J41" s="19">
        <v>0</v>
      </c>
      <c r="K41" s="17">
        <v>0</v>
      </c>
      <c r="L41" s="19">
        <v>0</v>
      </c>
      <c r="M41" s="17">
        <v>0</v>
      </c>
      <c r="N41" s="16">
        <v>0</v>
      </c>
      <c r="O41" s="18">
        <v>0</v>
      </c>
      <c r="P41" s="16">
        <f t="shared" si="0"/>
        <v>1</v>
      </c>
      <c r="Q41" s="16">
        <f t="shared" si="1"/>
        <v>1</v>
      </c>
      <c r="R41" s="34"/>
      <c r="S41" s="34"/>
      <c r="T41" s="34"/>
    </row>
    <row r="42" spans="1:20" s="3" customFormat="1" ht="15.95" customHeight="1">
      <c r="A42" s="15" t="s">
        <v>82</v>
      </c>
      <c r="B42" s="19">
        <v>4</v>
      </c>
      <c r="C42" s="17">
        <v>980</v>
      </c>
      <c r="D42" s="19">
        <v>0</v>
      </c>
      <c r="E42" s="17">
        <v>0</v>
      </c>
      <c r="F42" s="19">
        <v>6</v>
      </c>
      <c r="G42" s="17">
        <v>51</v>
      </c>
      <c r="H42" s="19">
        <v>1</v>
      </c>
      <c r="I42" s="17">
        <v>6</v>
      </c>
      <c r="J42" s="19">
        <v>1</v>
      </c>
      <c r="K42" s="17">
        <v>18</v>
      </c>
      <c r="L42" s="19">
        <v>11</v>
      </c>
      <c r="M42" s="17">
        <v>57</v>
      </c>
      <c r="N42" s="16">
        <v>6</v>
      </c>
      <c r="O42" s="18">
        <v>161</v>
      </c>
      <c r="P42" s="16">
        <f t="shared" si="0"/>
        <v>29</v>
      </c>
      <c r="Q42" s="16">
        <f t="shared" si="1"/>
        <v>1273</v>
      </c>
      <c r="R42" s="34"/>
      <c r="S42" s="34"/>
      <c r="T42" s="34"/>
    </row>
    <row r="43" spans="1:20" s="3" customFormat="1" ht="15.95" customHeight="1">
      <c r="A43" s="20" t="s">
        <v>1414</v>
      </c>
      <c r="B43" s="19">
        <v>123</v>
      </c>
      <c r="C43" s="11">
        <v>0</v>
      </c>
      <c r="D43" s="19">
        <v>13</v>
      </c>
      <c r="E43" s="17">
        <v>0</v>
      </c>
      <c r="F43" s="18">
        <v>3</v>
      </c>
      <c r="G43" s="11">
        <v>0</v>
      </c>
      <c r="H43" s="21">
        <v>6</v>
      </c>
      <c r="I43" s="11">
        <v>0</v>
      </c>
      <c r="J43" s="21">
        <v>102</v>
      </c>
      <c r="K43" s="11">
        <v>0</v>
      </c>
      <c r="L43" s="21">
        <v>24</v>
      </c>
      <c r="M43" s="11">
        <v>0</v>
      </c>
      <c r="N43" s="21">
        <v>60</v>
      </c>
      <c r="O43" s="21">
        <v>0</v>
      </c>
      <c r="P43" s="16">
        <f t="shared" ref="P43" si="2">+B43+D43+F43+H43+J43+L43+N43</f>
        <v>331</v>
      </c>
      <c r="Q43" s="14">
        <f t="shared" ref="Q43" si="3">+C43+E43+G43+I43+K43+M43+O43</f>
        <v>0</v>
      </c>
      <c r="R43" s="34"/>
      <c r="S43" s="34"/>
      <c r="T43" s="34"/>
    </row>
    <row r="44" spans="1:20" s="3" customFormat="1">
      <c r="A44" s="22" t="s">
        <v>18</v>
      </c>
      <c r="B44" s="23">
        <f t="shared" ref="B44:O44" si="4">SUM(B6:B43)</f>
        <v>411</v>
      </c>
      <c r="C44" s="24">
        <f t="shared" si="4"/>
        <v>3766316</v>
      </c>
      <c r="D44" s="23">
        <f t="shared" si="4"/>
        <v>581</v>
      </c>
      <c r="E44" s="24">
        <f t="shared" si="4"/>
        <v>2354140</v>
      </c>
      <c r="F44" s="23">
        <f t="shared" si="4"/>
        <v>335</v>
      </c>
      <c r="G44" s="24">
        <f t="shared" si="4"/>
        <v>2836561</v>
      </c>
      <c r="H44" s="23">
        <f t="shared" si="4"/>
        <v>380</v>
      </c>
      <c r="I44" s="24">
        <f t="shared" si="4"/>
        <v>1711280</v>
      </c>
      <c r="J44" s="23">
        <f t="shared" si="4"/>
        <v>484</v>
      </c>
      <c r="K44" s="24">
        <f t="shared" si="4"/>
        <v>2512816</v>
      </c>
      <c r="L44" s="23">
        <f t="shared" si="4"/>
        <v>402</v>
      </c>
      <c r="M44" s="24">
        <f t="shared" si="4"/>
        <v>10630847</v>
      </c>
      <c r="N44" s="23">
        <f t="shared" si="4"/>
        <v>463</v>
      </c>
      <c r="O44" s="24">
        <f t="shared" si="4"/>
        <v>6244737</v>
      </c>
      <c r="P44" s="23">
        <f>SUM(P6:P43)</f>
        <v>3056</v>
      </c>
      <c r="Q44" s="24">
        <f>SUM(Q6:Q43)</f>
        <v>30056697</v>
      </c>
      <c r="R44" s="34"/>
      <c r="S44" s="34"/>
      <c r="T44" s="34"/>
    </row>
    <row r="45" spans="1:20">
      <c r="A45" s="25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786" t="s">
        <v>1415</v>
      </c>
      <c r="N45" s="1786"/>
      <c r="O45" s="1786"/>
      <c r="P45" s="30">
        <f>+B44+D44+F44+H44+J44+L44+N44</f>
        <v>3056</v>
      </c>
      <c r="Q45" s="35"/>
    </row>
    <row r="46" spans="1:20">
      <c r="A46" s="27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1787" t="s">
        <v>1416</v>
      </c>
      <c r="N46" s="1787"/>
      <c r="O46" s="1787"/>
      <c r="P46" s="31">
        <f>+Q44</f>
        <v>30056697</v>
      </c>
      <c r="Q46" s="36"/>
    </row>
  </sheetData>
  <mergeCells count="13">
    <mergeCell ref="M45:O45"/>
    <mergeCell ref="M46:O46"/>
    <mergeCell ref="A4:A5"/>
    <mergeCell ref="A1:Q1"/>
    <mergeCell ref="A2:Q2"/>
    <mergeCell ref="B4:C4"/>
    <mergeCell ref="D4:E4"/>
    <mergeCell ref="F4:G4"/>
    <mergeCell ref="H4:I4"/>
    <mergeCell ref="J4:K4"/>
    <mergeCell ref="L4:M4"/>
    <mergeCell ref="N4:O4"/>
    <mergeCell ref="P4:Q4"/>
  </mergeCells>
  <pageMargins left="0.23622047244094499" right="0.15748031496063" top="0.74803149606299202" bottom="0.24" header="0.31496062992126" footer="0.16"/>
  <pageSetup paperSize="9" scale="71" fitToHeight="1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1</vt:i4>
      </vt:variant>
    </vt:vector>
  </HeadingPairs>
  <TitlesOfParts>
    <vt:vector size="38" baseType="lpstr">
      <vt:lpstr>bil. ternakan</vt:lpstr>
      <vt:lpstr>pedaging</vt:lpstr>
      <vt:lpstr>tenusu</vt:lpstr>
      <vt:lpstr>kerbau</vt:lpstr>
      <vt:lpstr>kambing</vt:lpstr>
      <vt:lpstr>kambing tenusu</vt:lpstr>
      <vt:lpstr>bebiri </vt:lpstr>
      <vt:lpstr>babi</vt:lpstr>
      <vt:lpstr>ayam</vt:lpstr>
      <vt:lpstr>itik</vt:lpstr>
      <vt:lpstr>puyuh</vt:lpstr>
      <vt:lpstr>aneka</vt:lpstr>
      <vt:lpstr>pel. aneka haiwan</vt:lpstr>
      <vt:lpstr>angsa</vt:lpstr>
      <vt:lpstr>AYAM MUTIARA</vt:lpstr>
      <vt:lpstr>LANDAK</vt:lpstr>
      <vt:lpstr>AYAM PIRU</vt:lpstr>
      <vt:lpstr>OSTRICH</vt:lpstr>
      <vt:lpstr>AYAM KUANG</vt:lpstr>
      <vt:lpstr>MERAK</vt:lpstr>
      <vt:lpstr>WALIT</vt:lpstr>
      <vt:lpstr>semb. direkod</vt:lpstr>
      <vt:lpstr>semb.kerbau</vt:lpstr>
      <vt:lpstr>semb. lembu</vt:lpstr>
      <vt:lpstr>semb. kambing</vt:lpstr>
      <vt:lpstr>semb. bebiri</vt:lpstr>
      <vt:lpstr>mukim ruminan nw</vt:lpstr>
      <vt:lpstr>Mukim unggas (1)</vt:lpstr>
      <vt:lpstr>EDIT MUKIM RUMI</vt:lpstr>
      <vt:lpstr>mukim anika haiwan</vt:lpstr>
      <vt:lpstr>ringkasan saiz ayam</vt:lpstr>
      <vt:lpstr>bancian dan skv</vt:lpstr>
      <vt:lpstr>BANCI 20-21</vt:lpstr>
      <vt:lpstr>BANCI SKV</vt:lpstr>
      <vt:lpstr>kategori</vt:lpstr>
      <vt:lpstr>kategori ikut komoditi</vt:lpstr>
      <vt:lpstr>pen dan ternkn</vt:lpstr>
      <vt:lpstr>'pen dan ternkn'!Print_Area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KBKT</cp:lastModifiedBy>
  <cp:lastPrinted>2024-04-02T08:21:23Z</cp:lastPrinted>
  <dcterms:created xsi:type="dcterms:W3CDTF">2019-10-15T08:32:00Z</dcterms:created>
  <dcterms:modified xsi:type="dcterms:W3CDTF">2024-04-23T02:53:40Z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1069729935AF40498B600E2146157243</vt:lpwstr>
  </property>
</Properties>
</file>